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1355" windowHeight="9210" tabRatio="679" activeTab="2"/>
  </bookViews>
  <sheets>
    <sheet name="CONTRATROS VIGENTES 2013" sheetId="7" r:id="rId1"/>
    <sheet name="FISCAIS" sheetId="3" r:id="rId2"/>
    <sheet name="CRONOGRAMA" sheetId="10" r:id="rId3"/>
    <sheet name="REGISTO DE PREÇOS VIGENTES" sheetId="9" state="hidden" r:id="rId4"/>
    <sheet name="Fiscais Inativos" sheetId="8" state="hidden" r:id="rId5"/>
    <sheet name="Contratos Inativos" sheetId="12" state="hidden" r:id="rId6"/>
    <sheet name="Plan1" sheetId="11" state="hidden" r:id="rId7"/>
    <sheet name="REPACTUAÇÃO" sheetId="15" r:id="rId8"/>
    <sheet name="Plan5" sheetId="16" r:id="rId9"/>
    <sheet name="VALORES" sheetId="17" r:id="rId10"/>
  </sheets>
  <definedNames>
    <definedName name="_xlnm._FilterDatabase" localSheetId="0" hidden="1">'CONTRATROS VIGENTES 2013'!$A$1:$AH$25</definedName>
    <definedName name="_xlnm._FilterDatabase" localSheetId="1" hidden="1">FISCAIS!$A$2:$AD$62</definedName>
    <definedName name="_xlnm._FilterDatabase" localSheetId="9" hidden="1">VALORES!$A$1:$J$30</definedName>
  </definedNames>
  <calcPr calcId="125725"/>
</workbook>
</file>

<file path=xl/calcChain.xml><?xml version="1.0" encoding="utf-8"?>
<calcChain xmlns="http://schemas.openxmlformats.org/spreadsheetml/2006/main">
  <c r="H31" i="7"/>
  <c r="H35"/>
  <c r="E9" i="17"/>
  <c r="G9" s="1"/>
  <c r="D9"/>
  <c r="E29"/>
  <c r="E26"/>
  <c r="G26" s="1"/>
  <c r="E12"/>
  <c r="G12" s="1"/>
  <c r="E8"/>
  <c r="E7"/>
  <c r="G7" s="1"/>
  <c r="E6"/>
  <c r="E5"/>
  <c r="G5" s="1"/>
  <c r="E4"/>
  <c r="E3"/>
  <c r="G3" s="1"/>
  <c r="E2"/>
  <c r="G2" s="1"/>
  <c r="D14"/>
  <c r="D3"/>
  <c r="D4"/>
  <c r="D5"/>
  <c r="D6"/>
  <c r="D7"/>
  <c r="D8"/>
  <c r="D10"/>
  <c r="D11"/>
  <c r="D12"/>
  <c r="D15"/>
  <c r="D16"/>
  <c r="D17"/>
  <c r="D18"/>
  <c r="D19"/>
  <c r="D20"/>
  <c r="D21"/>
  <c r="D22"/>
  <c r="D23"/>
  <c r="D24"/>
  <c r="D25"/>
  <c r="D26"/>
  <c r="D28"/>
  <c r="D29"/>
  <c r="D2"/>
  <c r="F30"/>
  <c r="C30"/>
  <c r="E19"/>
  <c r="G19" s="1"/>
  <c r="E20"/>
  <c r="G20" s="1"/>
  <c r="E21"/>
  <c r="G21" s="1"/>
  <c r="E22"/>
  <c r="G22" s="1"/>
  <c r="E23"/>
  <c r="E24"/>
  <c r="E25"/>
  <c r="G27"/>
  <c r="E28"/>
  <c r="G28" s="1"/>
  <c r="G29"/>
  <c r="E18"/>
  <c r="G18" s="1"/>
  <c r="G15"/>
  <c r="G16"/>
  <c r="E17"/>
  <c r="G17" s="1"/>
  <c r="G4"/>
  <c r="G6"/>
  <c r="G8"/>
  <c r="E10"/>
  <c r="G10" s="1"/>
  <c r="E11"/>
  <c r="G11" s="1"/>
  <c r="E14"/>
  <c r="G14" s="1"/>
  <c r="H15" i="7"/>
  <c r="E9" i="10"/>
  <c r="E8"/>
  <c r="E7"/>
  <c r="E6"/>
  <c r="E23"/>
  <c r="E5"/>
  <c r="E4"/>
  <c r="D9" i="8"/>
  <c r="D27"/>
  <c r="O3" i="7"/>
  <c r="D30" i="17" l="1"/>
  <c r="E30"/>
  <c r="G30"/>
</calcChain>
</file>

<file path=xl/comments1.xml><?xml version="1.0" encoding="utf-8"?>
<comments xmlns="http://schemas.openxmlformats.org/spreadsheetml/2006/main">
  <authors>
    <author>rosemeri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>rosemeri:</t>
        </r>
        <r>
          <rPr>
            <sz val="8"/>
            <color indexed="81"/>
            <rFont val="Tahoma"/>
            <family val="2"/>
          </rPr>
          <t xml:space="preserve">
AVENIDA DAS NAÇÕES, 7815, BAIRRO PINHEIROS, 6° ANDAR, SÃO PAULO, CEP 05425-070</t>
        </r>
      </text>
    </comment>
  </commentList>
</comments>
</file>

<file path=xl/comments2.xml><?xml version="1.0" encoding="utf-8"?>
<comments xmlns="http://schemas.openxmlformats.org/spreadsheetml/2006/main">
  <authors>
    <author>rosemeri</author>
  </authors>
  <commentList>
    <comment ref="B3" authorId="0">
      <text>
        <r>
          <rPr>
            <b/>
            <sz val="8"/>
            <color indexed="81"/>
            <rFont val="Tahoma"/>
            <family val="2"/>
          </rPr>
          <t>rosemeri:</t>
        </r>
        <r>
          <rPr>
            <sz val="8"/>
            <color indexed="81"/>
            <rFont val="Tahoma"/>
            <family val="2"/>
          </rPr>
          <t xml:space="preserve">
AVENIDA DAS NAÇÕES, 7815, BAIRRO PINHEIROS, 6° ANDAR, SÃO PAULO, CEP 05425-070</t>
        </r>
      </text>
    </comment>
  </commentList>
</comments>
</file>

<file path=xl/comments3.xml><?xml version="1.0" encoding="utf-8"?>
<comments xmlns="http://schemas.openxmlformats.org/spreadsheetml/2006/main">
  <authors>
    <author>rosemeri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rosemeri:</t>
        </r>
        <r>
          <rPr>
            <sz val="8"/>
            <color indexed="81"/>
            <rFont val="Tahoma"/>
            <family val="2"/>
          </rPr>
          <t xml:space="preserve">
AVENIDA DAS NAÇÕES, 7815, BAIRRO PINHEIROS, 6° ANDAR, SÃO PAULO, CEP 05425-070</t>
        </r>
      </text>
    </comment>
  </commentList>
</comments>
</file>

<file path=xl/comments4.xml><?xml version="1.0" encoding="utf-8"?>
<comments xmlns="http://schemas.openxmlformats.org/spreadsheetml/2006/main">
  <authors>
    <author>new user</author>
    <author>danubia</author>
    <author>rosemeri</author>
  </authors>
  <commentList>
    <comment ref="G5" authorId="0">
      <text>
        <r>
          <rPr>
            <b/>
            <sz val="8"/>
            <color indexed="81"/>
            <rFont val="Tahoma"/>
            <family val="2"/>
          </rPr>
          <t>new user:</t>
        </r>
        <r>
          <rPr>
            <sz val="8"/>
            <color indexed="81"/>
            <rFont val="Tahoma"/>
            <family val="2"/>
          </rPr>
          <t xml:space="preserve">
Rua Leonel Mosele, 283 - Centro
Concórdia - SC 89700-000
</t>
        </r>
      </text>
    </comment>
    <comment ref="J6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G9" authorId="2">
      <text>
        <r>
          <rPr>
            <b/>
            <sz val="8"/>
            <color indexed="81"/>
            <rFont val="Tahoma"/>
            <family val="2"/>
          </rPr>
          <t>rosemeri:</t>
        </r>
        <r>
          <rPr>
            <sz val="8"/>
            <color indexed="81"/>
            <rFont val="Tahoma"/>
            <family val="2"/>
          </rPr>
          <t xml:space="preserve">
AVENIDA DAS NAÇÕES, 7815, BAIRRO PINHEIROS, 6° ANDAR, SÃO PAULO, CEP 05425-070</t>
        </r>
      </text>
    </comment>
    <comment ref="J11" authorId="1">
      <text>
        <r>
          <rPr>
            <sz val="8"/>
            <color indexed="81"/>
            <rFont val="Tahoma"/>
            <family val="2"/>
          </rPr>
          <t xml:space="preserve">Dependecia do contrato para renovação
</t>
        </r>
      </text>
    </comment>
    <comment ref="J15" authorId="1">
      <text>
        <r>
          <rPr>
            <sz val="8"/>
            <color indexed="81"/>
            <rFont val="Tahoma"/>
            <family val="2"/>
          </rPr>
          <t xml:space="preserve">Comunicado ao fiscal
</t>
        </r>
      </text>
    </comment>
  </commentList>
</comments>
</file>

<file path=xl/comments5.xml><?xml version="1.0" encoding="utf-8"?>
<comments xmlns="http://schemas.openxmlformats.org/spreadsheetml/2006/main">
  <authors>
    <author>danubia</author>
  </authors>
  <commentList>
    <comment ref="E1" authorId="0">
      <text>
        <r>
          <rPr>
            <sz val="8"/>
            <color indexed="81"/>
            <rFont val="Tahoma"/>
            <family val="2"/>
          </rPr>
          <t xml:space="preserve">Dependecia do contrato para renovação
</t>
        </r>
      </text>
    </comment>
    <comment ref="E2" authorId="0">
      <text>
        <r>
          <rPr>
            <sz val="8"/>
            <color indexed="81"/>
            <rFont val="Tahoma"/>
            <family val="2"/>
          </rPr>
          <t xml:space="preserve">Comunicado ao fiscal
</t>
        </r>
      </text>
    </comment>
  </commentList>
</comments>
</file>

<file path=xl/comments6.xml><?xml version="1.0" encoding="utf-8"?>
<comments xmlns="http://schemas.openxmlformats.org/spreadsheetml/2006/main">
  <authors>
    <author>rosemeri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>rosemeri:</t>
        </r>
        <r>
          <rPr>
            <sz val="8"/>
            <color indexed="81"/>
            <rFont val="Tahoma"/>
            <family val="2"/>
          </rPr>
          <t xml:space="preserve">
AVENIDA DAS NAÇÕES, 7815, BAIRRO PINHEIROS, 6° ANDAR, SÃO PAULO, CEP 05425-070</t>
        </r>
      </text>
    </comment>
  </commentList>
</comments>
</file>

<file path=xl/sharedStrings.xml><?xml version="1.0" encoding="utf-8"?>
<sst xmlns="http://schemas.openxmlformats.org/spreadsheetml/2006/main" count="1714" uniqueCount="839">
  <si>
    <t>EMPRESA</t>
  </si>
  <si>
    <t>VIGÊNCIA</t>
  </si>
  <si>
    <t>TIPO DE SERVIÇO</t>
  </si>
  <si>
    <t>STATUS</t>
  </si>
  <si>
    <t>OBS</t>
  </si>
  <si>
    <t>Cozinheira</t>
  </si>
  <si>
    <t>Padeiro</t>
  </si>
  <si>
    <t>OK</t>
  </si>
  <si>
    <t>CONTATO</t>
  </si>
  <si>
    <t>TEL</t>
  </si>
  <si>
    <t>EMAIL</t>
  </si>
  <si>
    <t>Agrozacca</t>
  </si>
  <si>
    <t xml:space="preserve">CONTRATOS </t>
  </si>
  <si>
    <t>004/2010</t>
  </si>
  <si>
    <t>006/2010</t>
  </si>
  <si>
    <t>007/2010</t>
  </si>
  <si>
    <t>IGP LANCHES</t>
  </si>
  <si>
    <t>EMP</t>
  </si>
  <si>
    <t>PROCESSO</t>
  </si>
  <si>
    <t>Adservi Administradora de Serviços Ltda</t>
  </si>
  <si>
    <t>008/2010</t>
  </si>
  <si>
    <t>Dolores</t>
  </si>
  <si>
    <t>49-3323 4545</t>
  </si>
  <si>
    <t>EBC</t>
  </si>
  <si>
    <t>010/2010</t>
  </si>
  <si>
    <t>CORREIOS</t>
  </si>
  <si>
    <t>23000.074120/2010-29</t>
  </si>
  <si>
    <t>23000.074121/2010-73</t>
  </si>
  <si>
    <t>23000.074011/2010-10</t>
  </si>
  <si>
    <t>23080.029285/2009-60</t>
  </si>
  <si>
    <t>APURAÇÃO</t>
  </si>
  <si>
    <t>Edenir Rogge</t>
  </si>
  <si>
    <t>publicação</t>
  </si>
  <si>
    <t>CELESC</t>
  </si>
  <si>
    <t>apostilamento</t>
  </si>
  <si>
    <t>Energia elétrica</t>
  </si>
  <si>
    <t>23000.074013/2010-09</t>
  </si>
  <si>
    <t xml:space="preserve">publicação </t>
  </si>
  <si>
    <t>TA 1</t>
  </si>
  <si>
    <t>TA 2</t>
  </si>
  <si>
    <t>TA 3</t>
  </si>
  <si>
    <t>23000.074001/2010-76</t>
  </si>
  <si>
    <t>Antonio Jose Pereira</t>
  </si>
  <si>
    <t>47-33412139</t>
  </si>
  <si>
    <t>UC 12296886</t>
  </si>
  <si>
    <t>Ronaldo / Edson</t>
  </si>
  <si>
    <t>012/2010</t>
  </si>
  <si>
    <t>financeiro@portalcco.com.br </t>
  </si>
  <si>
    <t>Lanchonete</t>
  </si>
  <si>
    <t>Correios</t>
  </si>
  <si>
    <t>Publicação em jornal</t>
  </si>
  <si>
    <t>Passagens</t>
  </si>
  <si>
    <t>TA 4</t>
  </si>
  <si>
    <t>contrato</t>
  </si>
  <si>
    <t>Portal Turismo e Serviços Ltda</t>
  </si>
  <si>
    <t>NE</t>
  </si>
  <si>
    <t>014/2010</t>
  </si>
  <si>
    <t>015/2010</t>
  </si>
  <si>
    <t>016/2010</t>
  </si>
  <si>
    <t>017/2010</t>
  </si>
  <si>
    <t>018/2010</t>
  </si>
  <si>
    <t>019/2010</t>
  </si>
  <si>
    <t>020/2010</t>
  </si>
  <si>
    <t>021/2010</t>
  </si>
  <si>
    <t>VALOR</t>
  </si>
  <si>
    <t>TICKET SERVIÇOS S.A.</t>
  </si>
  <si>
    <t>Adriana de Macedo Carapelli</t>
  </si>
  <si>
    <t>Empresa</t>
  </si>
  <si>
    <t>Tipo Serviço</t>
  </si>
  <si>
    <t>Fiscais</t>
  </si>
  <si>
    <t>Fiscais Substitutos</t>
  </si>
  <si>
    <t>José Domingos Pereira</t>
  </si>
  <si>
    <t>N° CPF</t>
  </si>
  <si>
    <t>N° SIAPE</t>
  </si>
  <si>
    <t>018.482.859-73</t>
  </si>
  <si>
    <t>543.171.699-91</t>
  </si>
  <si>
    <t>725.759.219-53</t>
  </si>
  <si>
    <t>933.291.059-68</t>
  </si>
  <si>
    <t>094.333.929-49</t>
  </si>
  <si>
    <t>741.551.219-72</t>
  </si>
  <si>
    <t>dispensa 055/2010</t>
  </si>
  <si>
    <t>ADESAO DE ATA 1/2010
 do IFC-Reitoria</t>
  </si>
  <si>
    <t>dispensa 058/2010</t>
  </si>
  <si>
    <t>ATA REG PREÇO 
96/2008 da ABIN</t>
  </si>
  <si>
    <t>Estel Engenharia Ltda</t>
  </si>
  <si>
    <t>Engenharia</t>
  </si>
  <si>
    <t>Pregão Eletrônico 16/2010</t>
  </si>
  <si>
    <t>23000095522/2010-67</t>
  </si>
  <si>
    <t>Marcel Amaral Daoud</t>
  </si>
  <si>
    <t>Jakeline Becker Carbonera</t>
  </si>
  <si>
    <t>983.314.500-00</t>
  </si>
  <si>
    <t>LICITAÇÃO</t>
  </si>
  <si>
    <t>ORBENK ADMINISTRAÇÃO
 E SERVIÇOS LTDA</t>
  </si>
  <si>
    <t>LAVADEIRO</t>
  </si>
  <si>
    <t>Lairton Luiz Rozza</t>
  </si>
  <si>
    <t>789.99.309-44</t>
  </si>
  <si>
    <t>Concorrência 010/2009</t>
  </si>
  <si>
    <t>Dispensa 057/2010</t>
  </si>
  <si>
    <t>Rosemeri Apª Marcon</t>
  </si>
  <si>
    <t>Luiz Álvaro Monteiro Jr</t>
  </si>
  <si>
    <t>Mª de Lourdes Miranda Marcos</t>
  </si>
  <si>
    <t>Contrato</t>
  </si>
  <si>
    <t>320.879.349-11</t>
  </si>
  <si>
    <t>141.373.658-06</t>
  </si>
  <si>
    <t>Hiran Rosa Ferreira</t>
  </si>
  <si>
    <t>021.550.499-27</t>
  </si>
  <si>
    <t>CPF</t>
  </si>
  <si>
    <t>SIAPE</t>
  </si>
  <si>
    <t>Michelli Slhessarenko</t>
  </si>
  <si>
    <t>002.535.600-39</t>
  </si>
  <si>
    <t>Alexandre Maria</t>
  </si>
  <si>
    <t>Genésio João Correia Jr</t>
  </si>
  <si>
    <t>Carlos Alexandre Porto</t>
  </si>
  <si>
    <t>023/2010</t>
  </si>
  <si>
    <t>024/2010</t>
  </si>
  <si>
    <t>MJG Tecnologia e Serviços de
Informática Ltda</t>
  </si>
  <si>
    <t>Suprimentos de Informática</t>
  </si>
  <si>
    <t>067.222.959-58</t>
  </si>
  <si>
    <t>032.099.409-08</t>
  </si>
  <si>
    <t>038/GDG/IFC-CC/2011</t>
  </si>
  <si>
    <t>037/GDG/IFC-CC/2011</t>
  </si>
  <si>
    <t>036/GDG/IFC-CC/2011</t>
  </si>
  <si>
    <t>144/GDG/IFC-CC/2010</t>
  </si>
  <si>
    <t>034/GDG/IFC-CC/2011</t>
  </si>
  <si>
    <t>145/GDG/IFC-CC/2010</t>
  </si>
  <si>
    <t>040/CDG/IFC-CC/2011</t>
  </si>
  <si>
    <t>041/CDG/IFC-CC/2011</t>
  </si>
  <si>
    <t>042/GDC/IFC-CC/2010</t>
  </si>
  <si>
    <t>078/GDG/IFC-CC/2010</t>
  </si>
  <si>
    <t>JBS AS</t>
  </si>
  <si>
    <t>Generos Alimenticios</t>
  </si>
  <si>
    <t>115/GDG/IFC-CC/2010</t>
  </si>
  <si>
    <t>Panificadora Mercearia Helena</t>
  </si>
  <si>
    <t>109/GDG/IFC-CC/2010</t>
  </si>
  <si>
    <t>Elfort Import. Distrib. Produtos</t>
  </si>
  <si>
    <t>114/GDG/IFC-CC/2010</t>
  </si>
  <si>
    <t>ACT Importaçao</t>
  </si>
  <si>
    <t>113/GDG/IFC-CC/2010</t>
  </si>
  <si>
    <t>Supra Cm de Alimentos</t>
  </si>
  <si>
    <t>112/GDG/IFC-CC/2010</t>
  </si>
  <si>
    <t>Alvari Com Alim Ltda</t>
  </si>
  <si>
    <t>111/GDG/IFC-CC/2010</t>
  </si>
  <si>
    <t>AGL Com de Frutas Verd. Ltda</t>
  </si>
  <si>
    <t>108/GDG/IFC-CC/2010</t>
  </si>
  <si>
    <t>110/GDG/IFC-CC/2010</t>
  </si>
  <si>
    <t>Chobal Com de Alimentos</t>
  </si>
  <si>
    <t>Agrozacca Alimentos Ltda</t>
  </si>
  <si>
    <t>Mailor José Berniri</t>
  </si>
  <si>
    <t>056/GDG/IFC-CC/2010</t>
  </si>
  <si>
    <t>Algomix Agroindustria Ltda</t>
  </si>
  <si>
    <t>057/GDG/IFC-CC/2010</t>
  </si>
  <si>
    <t>FR Teixeira</t>
  </si>
  <si>
    <t>032/GDG/IFC-CC/2010</t>
  </si>
  <si>
    <t>076/GDG/IFC-CC/2010</t>
  </si>
  <si>
    <t>Ração Animal</t>
  </si>
  <si>
    <t>Portaria Fiscal</t>
  </si>
  <si>
    <t>305872209-53</t>
  </si>
  <si>
    <t>034/2011</t>
  </si>
  <si>
    <t>035/2011</t>
  </si>
  <si>
    <t>036/2011</t>
  </si>
  <si>
    <t>23348000555/2011-97</t>
  </si>
  <si>
    <t>Justino Jo se de Souza</t>
  </si>
  <si>
    <t>037/2011</t>
  </si>
  <si>
    <t>23350000084/2011-78</t>
  </si>
  <si>
    <t>Publicaçao</t>
  </si>
  <si>
    <t>2011NE800025</t>
  </si>
  <si>
    <t>Golden Quimica</t>
  </si>
  <si>
    <t>Locação de Auditório</t>
  </si>
  <si>
    <t>Pregão 002/2011</t>
  </si>
  <si>
    <t>23348.000039/2011-62</t>
  </si>
  <si>
    <t>Pregão 005/2011</t>
  </si>
  <si>
    <t>Almoxarife</t>
  </si>
  <si>
    <t>Pregao 001/2011</t>
  </si>
  <si>
    <t>233480000402011-97</t>
  </si>
  <si>
    <t>Açougue</t>
  </si>
  <si>
    <t>Ata reg.de preço 05/2011</t>
  </si>
  <si>
    <t>Cartchos e tonner</t>
  </si>
  <si>
    <t>Suprimoveis Ltda</t>
  </si>
  <si>
    <t>Vinculo ata 09/2011</t>
  </si>
  <si>
    <t xml:space="preserve">Ata registro de Preço </t>
  </si>
  <si>
    <t>23348000442/2011-91</t>
  </si>
  <si>
    <t>Pregão 007/2011</t>
  </si>
  <si>
    <t>Material de Limpeza</t>
  </si>
  <si>
    <t>Ata reg. Preço 04/2011</t>
  </si>
  <si>
    <t>23350000004/2011-84</t>
  </si>
  <si>
    <t>Finattto Com Importaçao e Export. Maquinas Equip</t>
  </si>
  <si>
    <t>Tonner</t>
  </si>
  <si>
    <t>Ata reg. Preço 03/2011</t>
  </si>
  <si>
    <t>Cintia Silvestre da Silva Hitner</t>
  </si>
  <si>
    <t>Golden Quimica Industria e Comercio</t>
  </si>
  <si>
    <t>103/GDG/IFC-CAM/2011</t>
  </si>
  <si>
    <t>104/GDG/IFC-CAM/2011</t>
  </si>
  <si>
    <t>106/GDG/IFC-CAM/2011</t>
  </si>
  <si>
    <t>Ata 02/2011</t>
  </si>
  <si>
    <t>Fortoner Infirmatica Com Serv</t>
  </si>
  <si>
    <t>Toner e Cartuchos</t>
  </si>
  <si>
    <t>109/GDG/IFC-CAM/2011</t>
  </si>
  <si>
    <t>Genésio João Correia Junior</t>
  </si>
  <si>
    <t>110/GDG/IFC-CAM/2011</t>
  </si>
  <si>
    <t>Ata 01/2011</t>
  </si>
  <si>
    <t>119/GDG/IFC-CAM/2011</t>
  </si>
  <si>
    <t>Ata 03/2011</t>
  </si>
  <si>
    <t>Cintia Silvestre da Silva Hinter</t>
  </si>
  <si>
    <t>Tonner e Cartuchos</t>
  </si>
  <si>
    <t>112/GDG/IFC-CAM/2011</t>
  </si>
  <si>
    <t>Genesio Joao Correia Jr.</t>
  </si>
  <si>
    <t>113/GDG/IFC-CAM/2011</t>
  </si>
  <si>
    <t>Ata 04/2011</t>
  </si>
  <si>
    <t>Finatto Com. Import. Export.</t>
  </si>
  <si>
    <t>114/GDG/IFC-CAM/2011</t>
  </si>
  <si>
    <t>Ata 05/2011</t>
  </si>
  <si>
    <t>115/GDG/IFC-CAM/2011</t>
  </si>
  <si>
    <t>117/GDG/IFC-CAM/2011</t>
  </si>
  <si>
    <t>116/GDG/IFC-CAM/2011</t>
  </si>
  <si>
    <t>120/GDG/IFC-CAM/2011</t>
  </si>
  <si>
    <t>Humberto Joao Dutra Jr.</t>
  </si>
  <si>
    <t>T5</t>
  </si>
  <si>
    <t>T6</t>
  </si>
  <si>
    <t>038/2011</t>
  </si>
  <si>
    <t>040/2011</t>
  </si>
  <si>
    <t>Livros</t>
  </si>
  <si>
    <t>048/2011</t>
  </si>
  <si>
    <t>23350.000078/2011-11</t>
  </si>
  <si>
    <t>BP Comércio de Livros Ltda</t>
  </si>
  <si>
    <t>23350.000088/2011-56</t>
  </si>
  <si>
    <t>Generos Alimentícios</t>
  </si>
  <si>
    <t>Justino José de Souza</t>
  </si>
  <si>
    <t>Pregão 012/2011</t>
  </si>
  <si>
    <t>2335000065/2011-41</t>
  </si>
  <si>
    <t>Amanda Com de Papeis e Embalagens</t>
  </si>
  <si>
    <t>EXECUTADO</t>
  </si>
  <si>
    <t>2011NE800074</t>
  </si>
  <si>
    <t>SOS Com de Alimentos Ltda</t>
  </si>
  <si>
    <t>Ata registro de Preço 08/2011</t>
  </si>
  <si>
    <t>47/2011</t>
  </si>
  <si>
    <t xml:space="preserve">Ata reg. Preço 06/2011 </t>
  </si>
  <si>
    <t>43/2011</t>
  </si>
  <si>
    <t>Gemplus Com de Materiais de Hig e Limp</t>
  </si>
  <si>
    <t>Ata reg. Preço 14/2011</t>
  </si>
  <si>
    <t>49/2011</t>
  </si>
  <si>
    <t>TAF Distrib. Ltda</t>
  </si>
  <si>
    <t>Ata reg. Preço 10/2011</t>
  </si>
  <si>
    <t>Supra Comercio de Alimentos Ltda</t>
  </si>
  <si>
    <t>Ata reg. Preço 12/2011</t>
  </si>
  <si>
    <t>Ata reg. Preço 07/2011</t>
  </si>
  <si>
    <t>Tecnoart Com. E Serv. Ltda</t>
  </si>
  <si>
    <t>Ata reg. Preço 15/2011</t>
  </si>
  <si>
    <t>Panificadora e Mercearia Helena Ltda</t>
  </si>
  <si>
    <t>Ata reg. Preço 13/2011</t>
  </si>
  <si>
    <t>AGL Com. De Generos Alim. Ltda</t>
  </si>
  <si>
    <t>Multisul Com. E Distrib</t>
  </si>
  <si>
    <t>Ata reg. Preço 20/2011</t>
  </si>
  <si>
    <t>Ata reg. Preço 22/2011</t>
  </si>
  <si>
    <t>Comercial Anterez Ltda</t>
  </si>
  <si>
    <t>Ata reg. Preço 27/2011</t>
  </si>
  <si>
    <t>REC Indust Com. De Papeis Ltda</t>
  </si>
  <si>
    <t>Ata reg. Preço 25/2011</t>
  </si>
  <si>
    <t>Libert Com. Serv. Ltda</t>
  </si>
  <si>
    <t>Ata reg. Preço 24/2011</t>
  </si>
  <si>
    <t>Adair Santos</t>
  </si>
  <si>
    <t>Ata reg. Preço 16/2011</t>
  </si>
  <si>
    <t>ANCS Distrib. Ltda EPP</t>
  </si>
  <si>
    <t>2011NE800095</t>
  </si>
  <si>
    <t>23348000500/2011-87</t>
  </si>
  <si>
    <t>Supra Com de Alimentos</t>
  </si>
  <si>
    <t>Pregao 04/2011</t>
  </si>
  <si>
    <t>2011NE800096</t>
  </si>
  <si>
    <t>Johnrelli Prest. De Serviços</t>
  </si>
  <si>
    <t>Ata 35/2011</t>
  </si>
  <si>
    <t>Vetcom Distribuidora Prod. Ltda</t>
  </si>
  <si>
    <t>Homeopatia Animal</t>
  </si>
  <si>
    <t>Ata 55/2011</t>
  </si>
  <si>
    <t>2011NE800094</t>
  </si>
  <si>
    <t>Laboratório Veterinário Fauna e Flora</t>
  </si>
  <si>
    <t>Panificadora e Merc. Helena Ltda</t>
  </si>
  <si>
    <t>AGL Com. De Gen. Alim. Ltda</t>
  </si>
  <si>
    <t>Gemplus Com de Mat.de Hig</t>
  </si>
  <si>
    <t>320.879.349-12</t>
  </si>
  <si>
    <t>50/2011</t>
  </si>
  <si>
    <t>42/2011</t>
  </si>
  <si>
    <t>54/2011</t>
  </si>
  <si>
    <t>44/2011</t>
  </si>
  <si>
    <t>41/2011</t>
  </si>
  <si>
    <t>Alvari Com. De Alim. Ltda</t>
  </si>
  <si>
    <t>Ata reg Preço</t>
  </si>
  <si>
    <t>Ata reg Preço 26/2011</t>
  </si>
  <si>
    <t>Ata reg Preço 19/2011</t>
  </si>
  <si>
    <t>2011NE800071</t>
  </si>
  <si>
    <t>2011NE800075</t>
  </si>
  <si>
    <t>Ata Reg Preço 30/2011</t>
  </si>
  <si>
    <t>Roca Com. De Mat. Espor. Ltda</t>
  </si>
  <si>
    <t>Ata Reg Preço 29/2011</t>
  </si>
  <si>
    <t>VR Com. De Calçados Ltda</t>
  </si>
  <si>
    <t>2011NE800089</t>
  </si>
  <si>
    <t>2011NE800088</t>
  </si>
  <si>
    <t>Ata reg. Preço 32/2011</t>
  </si>
  <si>
    <t>Vanessa Rodrigues de Carvalho</t>
  </si>
  <si>
    <t>Ata reg. Preço 31/2011</t>
  </si>
  <si>
    <t>Atlantis Com. Maq. Equip. Ltda</t>
  </si>
  <si>
    <t>060/2011</t>
  </si>
  <si>
    <t>061/2011</t>
  </si>
  <si>
    <t>062/2011</t>
  </si>
  <si>
    <t>2011NE800070/112</t>
  </si>
  <si>
    <t>2011NE800084/116</t>
  </si>
  <si>
    <t>150/GDC/IFC-CAM/2011</t>
  </si>
  <si>
    <t>151/GDG/IFC-CAM/2011</t>
  </si>
  <si>
    <t>158/GDG/IFC-CAM/2011</t>
  </si>
  <si>
    <t>159/GDG/IFC-CAM/2011</t>
  </si>
  <si>
    <t>160/GDGIFC-CAM/2011</t>
  </si>
  <si>
    <t>154/GDG/IFC-CAM/2011</t>
  </si>
  <si>
    <t>155/GDG/IFC-CAM/2011</t>
  </si>
  <si>
    <t>161/GDG/IFC-CAM/2011</t>
  </si>
  <si>
    <t>163/GDG/IFC-CAM/2011</t>
  </si>
  <si>
    <t>162/GDG/IFC-CAM/2011</t>
  </si>
  <si>
    <t>164/GDG/IFC-CAM/2011</t>
  </si>
  <si>
    <t>165/GDG/IFC-CAM/2011</t>
  </si>
  <si>
    <t>168/GDG/IFC-CAM/2011</t>
  </si>
  <si>
    <t>169/GDG/IFC-CAM/2011</t>
  </si>
  <si>
    <t>166/GDG/IFC-CAM/2011</t>
  </si>
  <si>
    <t>167/GDG/IFC-CAM/2011</t>
  </si>
  <si>
    <t>23350000057/2011-03</t>
  </si>
  <si>
    <t>156/GDG/IFC-CAM/2011</t>
  </si>
  <si>
    <t>157/GDG/IFC-CAM/2011</t>
  </si>
  <si>
    <t>152/GDC/IFC-CAM/2011</t>
  </si>
  <si>
    <t>Pregao 13/2011</t>
  </si>
  <si>
    <t>2011NE800062/113</t>
  </si>
  <si>
    <t>2011NE800092/93</t>
  </si>
  <si>
    <t>2011NE800083/115</t>
  </si>
  <si>
    <t>2011NE800117</t>
  </si>
  <si>
    <t>2011NE800085/118</t>
  </si>
  <si>
    <t>2011NE800069/119/120/121/122</t>
  </si>
  <si>
    <t>2011NE800086/98/111</t>
  </si>
  <si>
    <t>2011NE800076</t>
  </si>
  <si>
    <t>2011NE800079</t>
  </si>
  <si>
    <t>2011NE800077</t>
  </si>
  <si>
    <t>2011NE800080</t>
  </si>
  <si>
    <t>2011NE800081</t>
  </si>
  <si>
    <t>2011NE800082</t>
  </si>
  <si>
    <t>23350000065/2011-41</t>
  </si>
  <si>
    <t>Ata Reg Preço 21/2011</t>
  </si>
  <si>
    <t>233350000109/2011-33</t>
  </si>
  <si>
    <t>2011NE800091</t>
  </si>
  <si>
    <t>2011NE800090</t>
  </si>
  <si>
    <t>Materia limpeza</t>
  </si>
  <si>
    <t>Material Esportivo</t>
  </si>
  <si>
    <t>Parcela</t>
  </si>
  <si>
    <t>CNPJ</t>
  </si>
  <si>
    <t>79283065/0001-41</t>
  </si>
  <si>
    <t>07366643/0001-41</t>
  </si>
  <si>
    <t>82144338/0001-81</t>
  </si>
  <si>
    <t>830173500001-98</t>
  </si>
  <si>
    <t>069739210001-17</t>
  </si>
  <si>
    <t>07150002/0001-06</t>
  </si>
  <si>
    <t>85168045/0001-22</t>
  </si>
  <si>
    <t>10397548/0001-70</t>
  </si>
  <si>
    <t>09270454/0001-57</t>
  </si>
  <si>
    <t>76051036/0001-66</t>
  </si>
  <si>
    <t>121855430001-00</t>
  </si>
  <si>
    <t>105963990001-79</t>
  </si>
  <si>
    <t>10980885/0001-96</t>
  </si>
  <si>
    <t>04835184/0001-60</t>
  </si>
  <si>
    <t>08139462/0001-04</t>
  </si>
  <si>
    <t>10203240/0001-47</t>
  </si>
  <si>
    <t>00174322/0001-57</t>
  </si>
  <si>
    <t>04595044/0001-62</t>
  </si>
  <si>
    <t>47866934/0001-74</t>
  </si>
  <si>
    <t>230000074002/2010-11</t>
  </si>
  <si>
    <t>SESB</t>
  </si>
  <si>
    <t>83102293/0001-45</t>
  </si>
  <si>
    <t>2010NE900009/8000123</t>
  </si>
  <si>
    <t>Inexigibilidade</t>
  </si>
  <si>
    <t>Fornecim. De Agua</t>
  </si>
  <si>
    <t>09168704/0001-42</t>
  </si>
  <si>
    <t>34028316/0028-23</t>
  </si>
  <si>
    <t>08336783/0001-90</t>
  </si>
  <si>
    <t>Pregão 11/2011</t>
  </si>
  <si>
    <t>2011NE800055</t>
  </si>
  <si>
    <t>Variável</t>
  </si>
  <si>
    <t>05499481/0001-45</t>
  </si>
  <si>
    <t>06973921/0001-17</t>
  </si>
  <si>
    <t>12811487/0001-71</t>
  </si>
  <si>
    <t>13417009/0001-44</t>
  </si>
  <si>
    <t>01980629/0001-08</t>
  </si>
  <si>
    <t>11366017/0001-83</t>
  </si>
  <si>
    <t>07027366/0001-01</t>
  </si>
  <si>
    <t>Entrega</t>
  </si>
  <si>
    <t>07.950.392/0001-07</t>
  </si>
  <si>
    <t>2011NE800103/104/105/106/107</t>
  </si>
  <si>
    <t>2011NE800100</t>
  </si>
  <si>
    <t>2011NE800101</t>
  </si>
  <si>
    <t>23350000146/2011-41</t>
  </si>
  <si>
    <t>Solution Agropecuaria</t>
  </si>
  <si>
    <t>13426941/0001-33</t>
  </si>
  <si>
    <t>Nutrigero Nutrição Animal</t>
  </si>
  <si>
    <t>09051762/0001-91</t>
  </si>
  <si>
    <t>04563256/0001-68</t>
  </si>
  <si>
    <t>04.181.940/0001-85</t>
  </si>
  <si>
    <t>02677998/0001-99</t>
  </si>
  <si>
    <t>02556428/0001-40</t>
  </si>
  <si>
    <t>88318175/0001-92</t>
  </si>
  <si>
    <t>Entr. Imediata</t>
  </si>
  <si>
    <t>2011NE800064</t>
  </si>
  <si>
    <t>47/2011 - preg. 16/2011</t>
  </si>
  <si>
    <t>43/2011 - preg. 16/2011</t>
  </si>
  <si>
    <t>49/2011 - preg. 16/2011</t>
  </si>
  <si>
    <t>48/2011 - preg. 16/2011</t>
  </si>
  <si>
    <t>54/2011 - preg. 16/2011</t>
  </si>
  <si>
    <t>50/2011-preg. 16/2011</t>
  </si>
  <si>
    <t>44/2011 - preg. 16/2011</t>
  </si>
  <si>
    <t>41/2011-preg. 16/2011</t>
  </si>
  <si>
    <t>pregao - 12/2011</t>
  </si>
  <si>
    <t>pregao - 12/2012</t>
  </si>
  <si>
    <t>pregão - 19/2011</t>
  </si>
  <si>
    <t>pregão - 12/2011</t>
  </si>
  <si>
    <t>Dispensa 5/2010</t>
  </si>
  <si>
    <t>48/2011</t>
  </si>
  <si>
    <t>Supra Com Alimentos</t>
  </si>
  <si>
    <t>150/GDGIFC-CAM/2011</t>
  </si>
  <si>
    <t>55/2011</t>
  </si>
  <si>
    <t>23350000104/2011-19</t>
  </si>
  <si>
    <t>Laboratorio Veterinário</t>
  </si>
  <si>
    <t>Homelpatia Animal</t>
  </si>
  <si>
    <t>170/GDG/IFC-CAM/2011</t>
  </si>
  <si>
    <t>171/GDG/IFC-CAM/2011</t>
  </si>
  <si>
    <t>Ricardo Luis Rampon</t>
  </si>
  <si>
    <t>56/2011</t>
  </si>
  <si>
    <t>172/GDG/IFC-CAM/2011</t>
  </si>
  <si>
    <t>173/GDG/IFC-CAM/2011</t>
  </si>
  <si>
    <t>Aguardando Nomeaçao</t>
  </si>
  <si>
    <t>Aguardando Nomeçao</t>
  </si>
  <si>
    <t>61/2011</t>
  </si>
  <si>
    <t>Nutrigero Nutriçao Animal</t>
  </si>
  <si>
    <t>Lenara Bernieri</t>
  </si>
  <si>
    <t>62/2011</t>
  </si>
  <si>
    <t>Solution  Agropecuaria</t>
  </si>
  <si>
    <t>63/2011</t>
  </si>
  <si>
    <t>Instalaçao de Vidros</t>
  </si>
  <si>
    <t>055/2011 - Preg. 28/2011</t>
  </si>
  <si>
    <t>056/2011 - Preg. 28/2011</t>
  </si>
  <si>
    <t>064/2011</t>
  </si>
  <si>
    <t>23350000145/2011-05</t>
  </si>
  <si>
    <t>60/2011</t>
  </si>
  <si>
    <t>Jéssica Motta</t>
  </si>
  <si>
    <t>065/2011</t>
  </si>
  <si>
    <t>Telefonia Fixa</t>
  </si>
  <si>
    <t>189/GDG/IFC-CAM/2011</t>
  </si>
  <si>
    <t>190/GDG/IFC-CAM/2011</t>
  </si>
  <si>
    <t>Pregão 22/2011</t>
  </si>
  <si>
    <t>2011NE800158</t>
  </si>
  <si>
    <t>02.531.343/0001-08</t>
  </si>
  <si>
    <t>067/2011</t>
  </si>
  <si>
    <t>2011NE800165</t>
  </si>
  <si>
    <t>23350000059/2011-94</t>
  </si>
  <si>
    <t>Pregao 10/2011</t>
  </si>
  <si>
    <t>Brasil Telecom S.A.</t>
  </si>
  <si>
    <t>76535764/0322-66</t>
  </si>
  <si>
    <t>Telefonia</t>
  </si>
  <si>
    <t>Pregao 23/2011</t>
  </si>
  <si>
    <t>Pregão 23/2011</t>
  </si>
  <si>
    <t>68/2011</t>
  </si>
  <si>
    <t>23350.000341/2011-71</t>
  </si>
  <si>
    <t>2011NE800166</t>
  </si>
  <si>
    <t>Pregão 01/2011</t>
  </si>
  <si>
    <t>MBM Seguradora</t>
  </si>
  <si>
    <t>87.883.807/0001-06</t>
  </si>
  <si>
    <t>Seguro de Alunos</t>
  </si>
  <si>
    <t>Pregao 31/2011</t>
  </si>
  <si>
    <t>2011NE800183/184</t>
  </si>
  <si>
    <t>23350.000213/2011-28</t>
  </si>
  <si>
    <t>79.283.065/0001-41</t>
  </si>
  <si>
    <t>Serviço de Pedreiro</t>
  </si>
  <si>
    <t>45/2011 - preg. 16/2011</t>
  </si>
  <si>
    <t>Leandro Lataro</t>
  </si>
  <si>
    <t>07154580/0001-10</t>
  </si>
  <si>
    <t>VIGILANCIA</t>
  </si>
  <si>
    <t>LIMPEZA</t>
  </si>
  <si>
    <t>Publicações</t>
  </si>
  <si>
    <t>Engenheiro</t>
  </si>
  <si>
    <t>SERVIÇO DE VIDROS</t>
  </si>
  <si>
    <t>SERVIÇOS GERAIS</t>
  </si>
  <si>
    <t>ZELADOR</t>
  </si>
  <si>
    <t>COMBUSTIVEL</t>
  </si>
  <si>
    <t>MANUT. DE VEICULOS</t>
  </si>
  <si>
    <t>PROJEÇÃO 2012</t>
  </si>
  <si>
    <t>PROJEÇÃO</t>
  </si>
  <si>
    <t>Total</t>
  </si>
  <si>
    <t>230/GDG/IFC-CAM/2011</t>
  </si>
  <si>
    <t>VIGÊNCIA ATUAL</t>
  </si>
  <si>
    <t>CONTRATO</t>
  </si>
  <si>
    <t>FISCAIS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</si>
  <si>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</si>
  <si>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</si>
  <si>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</si>
  <si>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</si>
  <si>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</si>
  <si>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</si>
  <si>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</si>
  <si>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</si>
  <si>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</si>
  <si>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</si>
  <si>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</si>
  <si>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</si>
  <si>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Maria de Lourdes Miranda Marcos</t>
  </si>
  <si>
    <t>João Carlos Morelatto</t>
  </si>
  <si>
    <t>Humberto João Dutra Junior</t>
  </si>
  <si>
    <t>Luiz Alvaro Monteiro Junior</t>
  </si>
  <si>
    <t>MAILOR JOSE BERNIERI</t>
  </si>
  <si>
    <t>JOAO CARLOS MORELATO</t>
  </si>
  <si>
    <t>Danúbia Vegini</t>
  </si>
  <si>
    <t>2010/001</t>
  </si>
  <si>
    <t>2010/009</t>
  </si>
  <si>
    <t>2010/010</t>
  </si>
  <si>
    <t>2010/012</t>
  </si>
  <si>
    <t>2010/025</t>
  </si>
  <si>
    <t>2011/034</t>
  </si>
  <si>
    <t>2011/035</t>
  </si>
  <si>
    <t>2011/036</t>
  </si>
  <si>
    <t>2011/038</t>
  </si>
  <si>
    <t>2011/058</t>
  </si>
  <si>
    <t>2011/064</t>
  </si>
  <si>
    <t>2011/065</t>
  </si>
  <si>
    <t>2011/068</t>
  </si>
  <si>
    <t>2011/071</t>
  </si>
  <si>
    <t>2011NE800183 2011NE800184</t>
  </si>
  <si>
    <t>2010/008</t>
  </si>
  <si>
    <t>Serv. de telefonia Movel</t>
  </si>
  <si>
    <t>LIDERANÇA</t>
  </si>
  <si>
    <t>2011/073</t>
  </si>
  <si>
    <t>2011/076</t>
  </si>
  <si>
    <t xml:space="preserve">Adservig </t>
  </si>
  <si>
    <t>2011/078</t>
  </si>
  <si>
    <t>11 3066-4186</t>
  </si>
  <si>
    <t>PEDREIRO</t>
  </si>
  <si>
    <t>AÇOUGUEIRO</t>
  </si>
  <si>
    <t>ALMOXARIFE</t>
  </si>
  <si>
    <t>COZINHEIRAS</t>
  </si>
  <si>
    <t>23350.000371/2011-88</t>
  </si>
  <si>
    <t>VIGILANCIA DESARMADA</t>
  </si>
  <si>
    <t>LIMPEZA E  CONSERVACAO</t>
  </si>
  <si>
    <t>Pregão 78/2011</t>
  </si>
  <si>
    <t>23350.000328/2011-12</t>
  </si>
  <si>
    <t>07.261.678/0001-77</t>
  </si>
  <si>
    <t>2011NE800302</t>
  </si>
  <si>
    <t>PADEIRO</t>
  </si>
  <si>
    <t>07.366.643/0001-41</t>
  </si>
  <si>
    <t>05.423.963/0001-11</t>
  </si>
  <si>
    <t>76.535.764/0322-66</t>
  </si>
  <si>
    <t>83.102.293/0001-45</t>
  </si>
  <si>
    <t>258/GDG/IFC-CC/2011</t>
  </si>
  <si>
    <t>AUXILIAR DE SERVIÇOS GERAIS</t>
  </si>
  <si>
    <t>Pregão 033/2011</t>
  </si>
  <si>
    <t>2011NE800278</t>
  </si>
  <si>
    <t>23350.000215/2011-17</t>
  </si>
  <si>
    <t>23350.000214/2011-72</t>
  </si>
  <si>
    <t>T7</t>
  </si>
  <si>
    <t>carlospn@oi.net.br</t>
  </si>
  <si>
    <t>Carlos Previtali</t>
  </si>
  <si>
    <t>47 84018407</t>
  </si>
  <si>
    <t>Edio/ (Isabel da Limpeza) / Murilo</t>
  </si>
  <si>
    <t>48 91044239 /  48 33467887</t>
  </si>
  <si>
    <t>2012/002</t>
  </si>
  <si>
    <t>2012/03</t>
  </si>
  <si>
    <t>Adesão a Ata</t>
  </si>
  <si>
    <t>Camilo</t>
  </si>
  <si>
    <t>camilo@oi.net.br</t>
  </si>
  <si>
    <t>47 8477-2727</t>
  </si>
  <si>
    <t xml:space="preserve"> </t>
  </si>
  <si>
    <t>2012/003</t>
  </si>
  <si>
    <t>Dispensa 03/2012</t>
  </si>
  <si>
    <t>2012NE800005</t>
  </si>
  <si>
    <t>23350.000038/2012-50</t>
  </si>
  <si>
    <t>Serviços de impressao</t>
  </si>
  <si>
    <t>2012NE800016</t>
  </si>
  <si>
    <t>Cristiano</t>
  </si>
  <si>
    <t>48-9932-5996</t>
  </si>
  <si>
    <t>84.968.874/0001-27</t>
  </si>
  <si>
    <t>Mª de Lourdes M Marcos</t>
  </si>
  <si>
    <t>gersom</t>
  </si>
  <si>
    <t>johnrelli@hotmail.com</t>
  </si>
  <si>
    <t>55  3421-3905 ou  9979-8160</t>
  </si>
  <si>
    <t>47  9966-4823  / 3348-8199 8847-2899</t>
  </si>
  <si>
    <t>Jair</t>
  </si>
  <si>
    <t>23348.000276/2011-23</t>
  </si>
  <si>
    <t>14 BRASIL TELECOM</t>
  </si>
  <si>
    <t>BRASIL TELECOM S.A</t>
  </si>
  <si>
    <t>ADSERVI ADMINISTRADORA DE SERVIÇOS LTDA</t>
  </si>
  <si>
    <t>ALMAQ EQUIPAMENTOS</t>
  </si>
  <si>
    <t>israel@grupoadservi.com.br</t>
  </si>
  <si>
    <t>vendasgoverno-br@edenred.com</t>
  </si>
  <si>
    <t>TOTAL</t>
  </si>
  <si>
    <t>2012/006</t>
  </si>
  <si>
    <t>2012/007</t>
  </si>
  <si>
    <t>2012/008</t>
  </si>
  <si>
    <t>2012/009</t>
  </si>
  <si>
    <t>2012/010</t>
  </si>
  <si>
    <t>2012/011</t>
  </si>
  <si>
    <t>2012/012</t>
  </si>
  <si>
    <t>2013/001</t>
  </si>
  <si>
    <t>2013/002</t>
  </si>
  <si>
    <t>2013/003</t>
  </si>
  <si>
    <t>2013/004</t>
  </si>
  <si>
    <t>CIEE</t>
  </si>
  <si>
    <t>ESCOLA DE CÃES GUIAS HELEN KELLER</t>
  </si>
  <si>
    <t>RITNA SERVIÇOS LTDA</t>
  </si>
  <si>
    <t>REI ENGENHARIA</t>
  </si>
  <si>
    <t xml:space="preserve">VOLLARE TOUR </t>
  </si>
  <si>
    <t xml:space="preserve">L.A. VIAGENS E TURISMO </t>
  </si>
  <si>
    <t>FEDERAL VIDA E PREVIDÊNCIA S.A</t>
  </si>
  <si>
    <r>
      <t>23350.000320/2012-46</t>
    </r>
    <r>
      <rPr>
        <sz val="8"/>
        <color rgb="FFFF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 </t>
    </r>
  </si>
  <si>
    <t>04.310.564/0001-81</t>
  </si>
  <si>
    <t>06_2012</t>
  </si>
  <si>
    <t>23349.000190/2012- 71</t>
  </si>
  <si>
    <t>48-3534-2866</t>
  </si>
  <si>
    <t>04.849.486/0001-98</t>
  </si>
  <si>
    <t>07_2012</t>
  </si>
  <si>
    <t>08_2012</t>
  </si>
  <si>
    <t>03.979.637/0001-601</t>
  </si>
  <si>
    <t>Pregão 24/2012</t>
  </si>
  <si>
    <t>23350.000579/2012-88</t>
  </si>
  <si>
    <t>Paulo</t>
  </si>
  <si>
    <t>23350.000529/2012-09</t>
  </si>
  <si>
    <t>07.277.570/0001-72</t>
  </si>
  <si>
    <t>Concorrência 001/2012</t>
  </si>
  <si>
    <t>Concorrência 002/2012</t>
  </si>
  <si>
    <t>23350.000530/2012-25</t>
  </si>
  <si>
    <t>09_2012</t>
  </si>
  <si>
    <t>10_2012</t>
  </si>
  <si>
    <r>
      <t>23350.000745/2012-46</t>
    </r>
    <r>
      <rPr>
        <sz val="8"/>
        <color rgb="FFFF0000"/>
        <rFont val="Arial"/>
        <family val="2"/>
      </rPr>
      <t xml:space="preserve"> </t>
    </r>
  </si>
  <si>
    <t>01.079.033/0001-31</t>
  </si>
  <si>
    <t>04.613.668/0001-65</t>
  </si>
  <si>
    <t>23350.000143/2013-70</t>
  </si>
  <si>
    <t>05.509.289/0001-92</t>
  </si>
  <si>
    <t>02_2013</t>
  </si>
  <si>
    <t>23350.000711/2012-51</t>
  </si>
  <si>
    <t>Pregão 30/2012</t>
  </si>
  <si>
    <t>2013NE800052</t>
  </si>
  <si>
    <t>Israel</t>
  </si>
  <si>
    <t>48-3346-7887</t>
  </si>
  <si>
    <t>03_2013</t>
  </si>
  <si>
    <t>23349.000190/2012-71</t>
  </si>
  <si>
    <t>04_2013</t>
  </si>
  <si>
    <t>JOHNRELLI PREST. DE SERVIÇOS</t>
  </si>
  <si>
    <t>COMBUSTÍVEL</t>
  </si>
  <si>
    <t>LANCHONETE</t>
  </si>
  <si>
    <t>PUBLICAÇÃO JORNAL</t>
  </si>
  <si>
    <t>FORN. ÁGUA</t>
  </si>
  <si>
    <t>ENERGIA ELÉTRICA</t>
  </si>
  <si>
    <t>SERV. TELEFONIA MÓVEL</t>
  </si>
  <si>
    <t>TELEFONIA FIXA</t>
  </si>
  <si>
    <t>SERVIÇOS DE IMPRESSÃO</t>
  </si>
  <si>
    <t>ESTAGIÁRIOS</t>
  </si>
  <si>
    <t>TRABALHADORES RURAIS POLIVALENTES</t>
  </si>
  <si>
    <t>AQUISIÇÃO E SOCIALIZAÇÃO DE CÃES</t>
  </si>
  <si>
    <t>CONSTRUÇÃO PRÉDIO SALAS DE AULA</t>
  </si>
  <si>
    <t>CONSTRUÇÃO PRÉDIO REFEITÓRIO</t>
  </si>
  <si>
    <t>AQUISIÇÃO PASSAGENS RODOVIÁRIAS</t>
  </si>
  <si>
    <t>AQUISIÇÃO PASSAGENS AÉREAS</t>
  </si>
  <si>
    <t>SEGURO VIDA DISCENTES</t>
  </si>
  <si>
    <t>TELEFONISTAS</t>
  </si>
  <si>
    <t>ADS SERVIÇOS ESPECIAIS LTDA</t>
  </si>
  <si>
    <t>operacional.itajai@orbenk.com.br</t>
  </si>
  <si>
    <t>CRONOGRAMA - CONTRATOS 2013</t>
  </si>
  <si>
    <t>Combustível</t>
  </si>
  <si>
    <t>Sirlei de Fátima Albino</t>
  </si>
  <si>
    <t>Terezinha Pezzini Soares</t>
  </si>
  <si>
    <t>326.107.000-59</t>
  </si>
  <si>
    <t>Antonio José Pereira</t>
  </si>
  <si>
    <t>Sandra Rosabel Pereira</t>
  </si>
  <si>
    <t>515.487.049-20</t>
  </si>
  <si>
    <t>419.402.702-78</t>
  </si>
  <si>
    <t>867.413.739-34</t>
  </si>
  <si>
    <t>CONTRATOS VIGENTES 2013</t>
  </si>
  <si>
    <t>216/GDG/IFC-CAM/2012</t>
  </si>
  <si>
    <t>211/GDG/IFC-CAM/2012</t>
  </si>
  <si>
    <t>222/GDG/IFC-CAM/2012</t>
  </si>
  <si>
    <t>210/GDG/IFC-CAM/2012</t>
  </si>
  <si>
    <t>213/GDG/IFC-CAM/2012</t>
  </si>
  <si>
    <t>212/GDG/IFC-CAM/2012</t>
  </si>
  <si>
    <t>209/GDG/IFC-CAM/2012</t>
  </si>
  <si>
    <t>208/GDG/IFC-CAM/2012</t>
  </si>
  <si>
    <t>204/GDG/IFC-CAM/2012</t>
  </si>
  <si>
    <t>203/GDG/IFC-CAM/2012</t>
  </si>
  <si>
    <t>202/GDG/IFC-CAM/2012</t>
  </si>
  <si>
    <t>201/GDG/IFC-CAM/2012</t>
  </si>
  <si>
    <t>200/GDG/IFC-CAM/2012</t>
  </si>
  <si>
    <t>433.073.379-04</t>
  </si>
  <si>
    <t>221/GDG/IFC-CAM/2012</t>
  </si>
  <si>
    <t>206/GDG/IFC-CAM/2012</t>
  </si>
  <si>
    <t>207/GDG/IFC-CAM/2013</t>
  </si>
  <si>
    <t>215/GDG/IFC-CAM/2013</t>
  </si>
  <si>
    <t>219/GDG/IFC-CAM/2012</t>
  </si>
  <si>
    <t>220/GDG/IFC-CAM/2012</t>
  </si>
  <si>
    <t>JONHRELLI PREST. DE SERVIÇOS</t>
  </si>
  <si>
    <t>ADSER ADM DE SERVIÇOS LTDA</t>
  </si>
  <si>
    <t>ADSERVI ADM DE SERVIÇOS LTDA</t>
  </si>
  <si>
    <t>Açougueiro</t>
  </si>
  <si>
    <t>Lavadeiro</t>
  </si>
  <si>
    <t>Cozinheiras</t>
  </si>
  <si>
    <t>Aux de Serviços Gerais</t>
  </si>
  <si>
    <t>Limpeza e Conservação</t>
  </si>
  <si>
    <t>Estagiários</t>
  </si>
  <si>
    <t>Trabalhadores Rurais Polivalentes</t>
  </si>
  <si>
    <t>Aquisição e Socialização de Cães</t>
  </si>
  <si>
    <t>Construção Prédio Salas de Aula</t>
  </si>
  <si>
    <t>Construção Prédio Refeitório</t>
  </si>
  <si>
    <t>Aquisição de Passagens Rodoviárias</t>
  </si>
  <si>
    <t>Aquisição Passagens aéreas</t>
  </si>
  <si>
    <t>Seguro vida discentes</t>
  </si>
  <si>
    <t>Telefonistas</t>
  </si>
  <si>
    <t>089/GDG/IFC-CAM/2013</t>
  </si>
  <si>
    <t>087/GDG/IFC-CAM/2013</t>
  </si>
  <si>
    <t>088/GDG/IFC-CAM/2013</t>
  </si>
  <si>
    <t>090/GDG/IFC-CAM/2013</t>
  </si>
  <si>
    <t>Rosemeri Ap.Marcon</t>
  </si>
  <si>
    <t>Cristina Schmitt</t>
  </si>
  <si>
    <t>Roberta Raquel</t>
  </si>
  <si>
    <t>354/GDG/IFC-CAM/2012</t>
  </si>
  <si>
    <t>Humberto J.Dutra Junior</t>
  </si>
  <si>
    <t>353/GDG/IFC-CAM/2012</t>
  </si>
  <si>
    <t>700.502.440-00</t>
  </si>
  <si>
    <t>004/GDG/IFC-CAM/2013</t>
  </si>
  <si>
    <t>Márcia Santos de Souza</t>
  </si>
  <si>
    <t>Paulo Ricardo G.Martins</t>
  </si>
  <si>
    <t>NF</t>
  </si>
  <si>
    <t>SERVIÇO</t>
  </si>
  <si>
    <t>SITUAÇÃO</t>
  </si>
  <si>
    <t xml:space="preserve">PUBLICAÇÃO </t>
  </si>
  <si>
    <t>termo assinado</t>
  </si>
  <si>
    <t>arquivado</t>
  </si>
  <si>
    <t xml:space="preserve">Via empresa </t>
  </si>
  <si>
    <t>RENOVAÇÃO</t>
  </si>
  <si>
    <t>enviado p/ ass empresa</t>
  </si>
  <si>
    <t>VALOR MENSAL</t>
  </si>
  <si>
    <t>EMPENHO</t>
  </si>
  <si>
    <t>Ritna Serviços Ltda</t>
  </si>
  <si>
    <t>Trab rurais polivalentes</t>
  </si>
  <si>
    <t>VCTO</t>
  </si>
  <si>
    <t>Orbenk Adm e Serviços Ltda</t>
  </si>
  <si>
    <t>Pedreiro</t>
  </si>
  <si>
    <t>Aux Serviços Gerais</t>
  </si>
  <si>
    <t>Limpeza e conservação</t>
  </si>
  <si>
    <t>Adservi Adm de Serviços Ltda</t>
  </si>
  <si>
    <t>ADS Serviços Especiais Ltda</t>
  </si>
  <si>
    <t>SALDO EMPENHO</t>
  </si>
  <si>
    <t>DIFERENÇA</t>
  </si>
  <si>
    <t>Vigilância</t>
  </si>
  <si>
    <t>Inviosat Segurança Ltda</t>
  </si>
  <si>
    <t>Adservig Vigilância Ltda</t>
  </si>
  <si>
    <t>Ticket Serviços S.A</t>
  </si>
  <si>
    <t>Publicação</t>
  </si>
  <si>
    <t>correios</t>
  </si>
  <si>
    <t>Fornecimento água</t>
  </si>
  <si>
    <t>Energia Elétrica</t>
  </si>
  <si>
    <t>14 Brasil Telecom</t>
  </si>
  <si>
    <t>Telefonia móvel</t>
  </si>
  <si>
    <t>Brasil Telecom</t>
  </si>
  <si>
    <t>Telefonia fixa</t>
  </si>
  <si>
    <t>Helen Keller</t>
  </si>
  <si>
    <t>Vollare Tour</t>
  </si>
  <si>
    <t>L.A Viagens e Turismo</t>
  </si>
  <si>
    <t>cães guia</t>
  </si>
  <si>
    <t>passagens rodoviárias</t>
  </si>
  <si>
    <t>passagens aéreas</t>
  </si>
  <si>
    <t>Federal Vida e Previdência</t>
  </si>
  <si>
    <t>seguro vida discentes</t>
  </si>
  <si>
    <t>Manutenção</t>
  </si>
  <si>
    <t>Imprensa Nacional</t>
  </si>
  <si>
    <t>Almaq</t>
  </si>
  <si>
    <t>Impressões</t>
  </si>
  <si>
    <t>2012NE800174</t>
  </si>
  <si>
    <t>2012NE800355</t>
  </si>
  <si>
    <t>2012NE800097</t>
  </si>
  <si>
    <t>2011NE800133</t>
  </si>
  <si>
    <t>2012NE800066-2013NE800173</t>
  </si>
  <si>
    <t>2013/005</t>
  </si>
  <si>
    <t>2013/006</t>
  </si>
  <si>
    <t>ADSERVIG VIGILÂNCIA LTDA</t>
  </si>
  <si>
    <t>Manutenção veículos</t>
  </si>
  <si>
    <t>VIGILÂNCIA</t>
  </si>
  <si>
    <t>MANUTENÇÃO VEÍCULOS</t>
  </si>
  <si>
    <t>2013/007</t>
  </si>
  <si>
    <t>INVIOSAT SEGURANÇA LTDA</t>
  </si>
  <si>
    <t>TOTAL até 31/12</t>
  </si>
  <si>
    <t>NATUREZA</t>
  </si>
  <si>
    <t>TOTAL 2012</t>
  </si>
  <si>
    <t>Aron</t>
  </si>
  <si>
    <t>supervisor11@inviosat.com.br</t>
  </si>
  <si>
    <t>48-9186-9537</t>
  </si>
  <si>
    <t>2013/008</t>
  </si>
  <si>
    <t>2013/009</t>
  </si>
  <si>
    <t>2013/010</t>
  </si>
  <si>
    <t>2013/011</t>
  </si>
  <si>
    <t>2013/012</t>
  </si>
  <si>
    <t>2013/013</t>
  </si>
  <si>
    <t>Dispensa</t>
  </si>
  <si>
    <t>2013NE800292</t>
  </si>
  <si>
    <t>23350.000489/2013-78</t>
  </si>
  <si>
    <t>Odemar</t>
  </si>
  <si>
    <t>ciee0067@cieesc.org.br</t>
  </si>
  <si>
    <t>47-9605-7740</t>
  </si>
  <si>
    <t>04.310.564/0003-43</t>
  </si>
  <si>
    <t>MANUTENÇÃO MOTORES</t>
  </si>
  <si>
    <t>ELETRO COELHO LTDA</t>
  </si>
  <si>
    <t>Pregão 11/2013</t>
  </si>
  <si>
    <t>2013NE800447</t>
  </si>
  <si>
    <t>23350.000285/2013-37</t>
  </si>
  <si>
    <t>03.242.502/0001-17</t>
  </si>
  <si>
    <t>Manutenção motores</t>
  </si>
  <si>
    <t>279/GDG/IFC-CAM/2013</t>
  </si>
  <si>
    <t>ELETRO COMERCIAL MONTESC LTDA</t>
  </si>
  <si>
    <t>Manutenção Rede Elétrica</t>
  </si>
  <si>
    <t>741.551.219-73</t>
  </si>
  <si>
    <t>543.171.699-92</t>
  </si>
  <si>
    <t>298/GDG/IFC-CAM/2014</t>
  </si>
  <si>
    <t>Edson</t>
  </si>
  <si>
    <t>ELETRO COMERCIAL MONTESC</t>
  </si>
  <si>
    <t>MANUTENÇÃO REDE ELÉTRICA</t>
  </si>
  <si>
    <t>Pregão 07/2013</t>
  </si>
  <si>
    <t>2013NE800506 E 2013NE800505</t>
  </si>
  <si>
    <t>23350.000416/2013-86</t>
  </si>
  <si>
    <t>02.364.275/0001-30</t>
  </si>
  <si>
    <t>Pregão 31/2012</t>
  </si>
  <si>
    <t>23350.000728/2012-17</t>
  </si>
  <si>
    <t>07.168.167/0001-05</t>
  </si>
  <si>
    <t>2013NE800263</t>
  </si>
  <si>
    <t>230/GDG/IFC-CAM/2013</t>
  </si>
  <si>
    <t>2013NE800197</t>
  </si>
  <si>
    <t>23350.000269/2013-44</t>
  </si>
  <si>
    <t>47.866.934/0001-74</t>
  </si>
  <si>
    <t>211/GDG/IFC-CAM/2013</t>
  </si>
  <si>
    <t>Dispensa 26/2011</t>
  </si>
  <si>
    <t>2013NE800274</t>
  </si>
  <si>
    <t>23350.000275/2011-30</t>
  </si>
  <si>
    <t>VIGÊNCIA GARANTIA</t>
  </si>
  <si>
    <t>SOBERANA</t>
  </si>
  <si>
    <t>BERKANA</t>
  </si>
  <si>
    <t>PAVIMENTAÇÃO</t>
  </si>
  <si>
    <t>REFORMA ALOJAMENTO</t>
  </si>
  <si>
    <t>RESCINDIDO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</si>
</sst>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dd/mm/yy;@"/>
  </numFmts>
  <fonts count="35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8"/>
      <color indexed="60"/>
      <name val="Arial"/>
      <family val="2"/>
    </font>
    <font>
      <sz val="8"/>
      <name val="Arial"/>
      <family val="2"/>
    </font>
    <font>
      <b/>
      <i/>
      <sz val="8"/>
      <color indexed="8"/>
      <name val="Arial"/>
      <family val="2"/>
    </font>
    <font>
      <i/>
      <sz val="8"/>
      <name val="Arial"/>
      <family val="2"/>
    </font>
    <font>
      <b/>
      <i/>
      <sz val="8"/>
      <color indexed="9"/>
      <name val="Arial"/>
      <family val="2"/>
    </font>
    <font>
      <b/>
      <i/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57"/>
      <name val="Arial"/>
      <family val="2"/>
    </font>
    <font>
      <sz val="12"/>
      <color indexed="10"/>
      <name val="Arial"/>
      <family val="2"/>
    </font>
    <font>
      <sz val="12"/>
      <color theme="0" tint="-0.14999847407452621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23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7" fillId="0" borderId="8" xfId="2" applyNumberFormat="1" applyFont="1" applyFill="1" applyBorder="1" applyAlignment="1">
      <alignment horizontal="center"/>
    </xf>
    <xf numFmtId="4" fontId="2" fillId="2" borderId="1" xfId="2" applyNumberFormat="1" applyFont="1" applyFill="1" applyBorder="1" applyAlignment="1">
      <alignment horizontal="center"/>
    </xf>
    <xf numFmtId="4" fontId="2" fillId="0" borderId="1" xfId="2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4" fontId="2" fillId="0" borderId="11" xfId="2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14" fontId="10" fillId="0" borderId="1" xfId="0" applyNumberFormat="1" applyFont="1" applyFill="1" applyBorder="1" applyAlignment="1">
      <alignment horizontal="center"/>
    </xf>
    <xf numFmtId="165" fontId="10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/>
    <xf numFmtId="0" fontId="12" fillId="0" borderId="10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" fontId="12" fillId="0" borderId="8" xfId="2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9" xfId="0" applyFont="1" applyFill="1" applyBorder="1" applyAlignment="1">
      <alignment horizontal="center"/>
    </xf>
    <xf numFmtId="0" fontId="14" fillId="3" borderId="8" xfId="0" applyFont="1" applyFill="1" applyBorder="1" applyAlignment="1"/>
    <xf numFmtId="0" fontId="14" fillId="3" borderId="13" xfId="0" applyFont="1" applyFill="1" applyBorder="1" applyAlignment="1"/>
    <xf numFmtId="0" fontId="14" fillId="3" borderId="12" xfId="0" applyFont="1" applyFill="1" applyBorder="1" applyAlignment="1"/>
    <xf numFmtId="0" fontId="14" fillId="3" borderId="10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1" fillId="0" borderId="2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12" xfId="0" applyFont="1" applyFill="1" applyBorder="1" applyAlignment="1"/>
    <xf numFmtId="14" fontId="11" fillId="0" borderId="2" xfId="0" applyNumberFormat="1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4" fontId="11" fillId="0" borderId="1" xfId="2" applyNumberFormat="1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/>
    <xf numFmtId="14" fontId="11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/>
    <xf numFmtId="0" fontId="15" fillId="0" borderId="8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/>
    </xf>
    <xf numFmtId="4" fontId="11" fillId="4" borderId="1" xfId="0" applyNumberFormat="1" applyFont="1" applyFill="1" applyBorder="1" applyAlignment="1">
      <alignment horizontal="center"/>
    </xf>
    <xf numFmtId="4" fontId="11" fillId="4" borderId="1" xfId="2" applyNumberFormat="1" applyFont="1" applyFill="1" applyBorder="1" applyAlignment="1">
      <alignment horizontal="center"/>
    </xf>
    <xf numFmtId="0" fontId="11" fillId="4" borderId="1" xfId="0" applyFont="1" applyFill="1" applyBorder="1" applyAlignment="1"/>
    <xf numFmtId="14" fontId="11" fillId="4" borderId="1" xfId="0" applyNumberFormat="1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0" xfId="0" applyFont="1" applyFill="1"/>
    <xf numFmtId="0" fontId="20" fillId="0" borderId="1" xfId="0" applyFont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4" fontId="19" fillId="0" borderId="1" xfId="0" applyNumberFormat="1" applyFont="1" applyFill="1" applyBorder="1" applyAlignment="1">
      <alignment horizontal="left" vertical="center"/>
    </xf>
    <xf numFmtId="4" fontId="19" fillId="0" borderId="1" xfId="2" applyNumberFormat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17" fontId="19" fillId="0" borderId="1" xfId="0" applyNumberFormat="1" applyFont="1" applyBorder="1" applyAlignment="1">
      <alignment horizontal="left" vertical="center"/>
    </xf>
    <xf numFmtId="0" fontId="3" fillId="0" borderId="1" xfId="1" applyFill="1" applyBorder="1" applyAlignment="1" applyProtection="1"/>
    <xf numFmtId="0" fontId="16" fillId="0" borderId="1" xfId="1" applyFont="1" applyFill="1" applyBorder="1" applyAlignment="1" applyProtection="1"/>
    <xf numFmtId="3" fontId="19" fillId="0" borderId="1" xfId="0" applyNumberFormat="1" applyFont="1" applyFill="1" applyBorder="1" applyAlignment="1">
      <alignment horizontal="left" vertical="center"/>
    </xf>
    <xf numFmtId="14" fontId="17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/>
    <xf numFmtId="164" fontId="11" fillId="0" borderId="1" xfId="2" applyFont="1" applyFill="1" applyBorder="1" applyAlignment="1">
      <alignment horizontal="center"/>
    </xf>
    <xf numFmtId="0" fontId="20" fillId="0" borderId="1" xfId="0" applyFont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wrapText="1"/>
    </xf>
    <xf numFmtId="0" fontId="19" fillId="0" borderId="1" xfId="0" applyFont="1" applyFill="1" applyBorder="1" applyAlignment="1"/>
    <xf numFmtId="0" fontId="19" fillId="0" borderId="0" xfId="0" applyFont="1" applyAlignment="1">
      <alignment vertical="center"/>
    </xf>
    <xf numFmtId="0" fontId="19" fillId="0" borderId="2" xfId="0" applyFont="1" applyFill="1" applyBorder="1" applyAlignment="1">
      <alignment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6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wrapText="1"/>
    </xf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23" fillId="0" borderId="0" xfId="0" applyFont="1"/>
    <xf numFmtId="17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3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164" fontId="7" fillId="0" borderId="8" xfId="2" applyFont="1" applyFill="1" applyBorder="1" applyAlignment="1">
      <alignment horizontal="center"/>
    </xf>
    <xf numFmtId="0" fontId="7" fillId="0" borderId="8" xfId="0" applyFont="1" applyFill="1" applyBorder="1" applyAlignment="1"/>
    <xf numFmtId="0" fontId="7" fillId="2" borderId="8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164" fontId="2" fillId="0" borderId="1" xfId="2" applyFont="1" applyFill="1" applyBorder="1" applyAlignment="1">
      <alignment horizontal="center"/>
    </xf>
    <xf numFmtId="0" fontId="2" fillId="0" borderId="12" xfId="0" applyFont="1" applyFill="1" applyBorder="1" applyAlignment="1"/>
    <xf numFmtId="14" fontId="2" fillId="0" borderId="2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164" fontId="2" fillId="0" borderId="1" xfId="2" applyFont="1" applyFill="1" applyBorder="1" applyAlignment="1"/>
    <xf numFmtId="0" fontId="2" fillId="0" borderId="1" xfId="0" applyFont="1" applyFill="1" applyBorder="1"/>
    <xf numFmtId="0" fontId="16" fillId="0" borderId="1" xfId="1" applyFont="1" applyFill="1" applyBorder="1" applyAlignment="1" applyProtection="1">
      <alignment horizontal="center"/>
    </xf>
    <xf numFmtId="164" fontId="2" fillId="0" borderId="0" xfId="2" applyFont="1" applyAlignment="1"/>
    <xf numFmtId="0" fontId="2" fillId="0" borderId="0" xfId="0" applyFont="1" applyAlignment="1"/>
    <xf numFmtId="0" fontId="2" fillId="0" borderId="4" xfId="0" applyFont="1" applyFill="1" applyBorder="1" applyAlignment="1">
      <alignment horizontal="center" vertical="center"/>
    </xf>
    <xf numFmtId="22" fontId="24" fillId="0" borderId="0" xfId="0" applyNumberFormat="1" applyFont="1"/>
    <xf numFmtId="0" fontId="24" fillId="0" borderId="0" xfId="0" applyFont="1"/>
    <xf numFmtId="0" fontId="26" fillId="3" borderId="1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left"/>
    </xf>
    <xf numFmtId="17" fontId="25" fillId="0" borderId="1" xfId="0" applyNumberFormat="1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2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0" fontId="27" fillId="0" borderId="1" xfId="0" applyFont="1" applyFill="1" applyBorder="1"/>
    <xf numFmtId="0" fontId="24" fillId="0" borderId="1" xfId="0" applyFont="1" applyFill="1" applyBorder="1"/>
    <xf numFmtId="165" fontId="24" fillId="0" borderId="1" xfId="0" applyNumberFormat="1" applyFont="1" applyFill="1" applyBorder="1" applyAlignment="1">
      <alignment horizontal="center"/>
    </xf>
    <xf numFmtId="0" fontId="24" fillId="0" borderId="0" xfId="0" applyFont="1" applyFill="1"/>
    <xf numFmtId="0" fontId="28" fillId="0" borderId="1" xfId="0" applyFont="1" applyFill="1" applyBorder="1"/>
    <xf numFmtId="0" fontId="24" fillId="0" borderId="1" xfId="0" applyFont="1" applyFill="1" applyBorder="1" applyAlignment="1">
      <alignment horizontal="center" vertical="center"/>
    </xf>
    <xf numFmtId="0" fontId="28" fillId="0" borderId="0" xfId="0" applyFont="1"/>
    <xf numFmtId="0" fontId="24" fillId="0" borderId="1" xfId="0" applyFont="1" applyFill="1" applyBorder="1" applyAlignment="1">
      <alignment horizontal="center"/>
    </xf>
    <xf numFmtId="0" fontId="27" fillId="0" borderId="0" xfId="0" applyFont="1" applyFill="1" applyBorder="1"/>
    <xf numFmtId="0" fontId="24" fillId="0" borderId="0" xfId="0" applyFont="1" applyFill="1" applyBorder="1"/>
    <xf numFmtId="0" fontId="24" fillId="5" borderId="1" xfId="0" applyFont="1" applyFill="1" applyBorder="1"/>
    <xf numFmtId="0" fontId="29" fillId="5" borderId="1" xfId="0" applyFont="1" applyFill="1" applyBorder="1"/>
    <xf numFmtId="0" fontId="28" fillId="5" borderId="1" xfId="0" applyFont="1" applyFill="1" applyBorder="1"/>
    <xf numFmtId="0" fontId="29" fillId="0" borderId="1" xfId="0" applyFont="1" applyFill="1" applyBorder="1"/>
    <xf numFmtId="0" fontId="19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30" fillId="0" borderId="1" xfId="0" applyFont="1" applyBorder="1"/>
    <xf numFmtId="4" fontId="0" fillId="0" borderId="1" xfId="0" applyNumberFormat="1" applyBorder="1"/>
    <xf numFmtId="16" fontId="0" fillId="0" borderId="1" xfId="0" applyNumberFormat="1" applyBorder="1"/>
    <xf numFmtId="0" fontId="0" fillId="0" borderId="17" xfId="0" applyFill="1" applyBorder="1" applyAlignment="1">
      <alignment horizontal="center"/>
    </xf>
    <xf numFmtId="0" fontId="1" fillId="0" borderId="0" xfId="0" applyFont="1"/>
    <xf numFmtId="0" fontId="3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4" fontId="1" fillId="0" borderId="1" xfId="2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center" wrapText="1"/>
    </xf>
    <xf numFmtId="0" fontId="3" fillId="0" borderId="1" xfId="1" applyBorder="1" applyAlignment="1" applyProtection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/>
    </xf>
    <xf numFmtId="164" fontId="2" fillId="5" borderId="1" xfId="2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2" xfId="0" applyFont="1" applyFill="1" applyBorder="1" applyAlignment="1"/>
    <xf numFmtId="14" fontId="2" fillId="5" borderId="2" xfId="0" applyNumberFormat="1" applyFont="1" applyFill="1" applyBorder="1" applyAlignment="1">
      <alignment horizontal="center"/>
    </xf>
    <xf numFmtId="14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0" xfId="0" applyFont="1" applyFill="1"/>
    <xf numFmtId="0" fontId="2" fillId="5" borderId="3" xfId="0" applyFont="1" applyFill="1" applyBorder="1" applyAlignment="1">
      <alignment horizontal="center" wrapText="1"/>
    </xf>
    <xf numFmtId="0" fontId="2" fillId="5" borderId="15" xfId="0" applyFont="1" applyFill="1" applyBorder="1"/>
    <xf numFmtId="0" fontId="2" fillId="5" borderId="1" xfId="0" applyFont="1" applyFill="1" applyBorder="1" applyAlignment="1">
      <alignment horizontal="center" vertical="top" wrapText="1"/>
    </xf>
    <xf numFmtId="0" fontId="2" fillId="5" borderId="1" xfId="1" applyFont="1" applyFill="1" applyBorder="1" applyAlignment="1" applyProtection="1"/>
    <xf numFmtId="43" fontId="2" fillId="0" borderId="1" xfId="2" applyNumberFormat="1" applyFont="1" applyFill="1" applyBorder="1" applyAlignment="1">
      <alignment horizontal="center"/>
    </xf>
    <xf numFmtId="43" fontId="2" fillId="5" borderId="1" xfId="2" applyNumberFormat="1" applyFon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center"/>
    </xf>
    <xf numFmtId="43" fontId="2" fillId="0" borderId="1" xfId="0" applyNumberFormat="1" applyFont="1" applyFill="1" applyBorder="1" applyAlignment="1"/>
    <xf numFmtId="43" fontId="2" fillId="0" borderId="1" xfId="0" applyNumberFormat="1" applyFont="1" applyBorder="1" applyAlignment="1">
      <alignment horizontal="left"/>
    </xf>
    <xf numFmtId="43" fontId="2" fillId="0" borderId="1" xfId="0" applyNumberFormat="1" applyFont="1" applyBorder="1" applyAlignment="1">
      <alignment horizontal="right"/>
    </xf>
    <xf numFmtId="43" fontId="2" fillId="0" borderId="1" xfId="0" applyNumberFormat="1" applyFont="1" applyBorder="1" applyAlignment="1">
      <alignment horizontal="left" vertical="center"/>
    </xf>
    <xf numFmtId="14" fontId="19" fillId="0" borderId="1" xfId="0" applyNumberFormat="1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/>
    </xf>
    <xf numFmtId="165" fontId="24" fillId="6" borderId="1" xfId="0" applyNumberFormat="1" applyFont="1" applyFill="1" applyBorder="1" applyAlignment="1">
      <alignment horizontal="center"/>
    </xf>
    <xf numFmtId="165" fontId="31" fillId="6" borderId="1" xfId="0" applyNumberFormat="1" applyFont="1" applyFill="1" applyBorder="1" applyAlignment="1">
      <alignment horizontal="center"/>
    </xf>
    <xf numFmtId="165" fontId="7" fillId="0" borderId="13" xfId="0" applyNumberFormat="1" applyFont="1" applyFill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right"/>
    </xf>
    <xf numFmtId="14" fontId="24" fillId="0" borderId="0" xfId="0" applyNumberFormat="1" applyFont="1"/>
    <xf numFmtId="165" fontId="24" fillId="7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Separador de milhares" xfId="2" builtinId="3"/>
  </cellStyles>
  <dxfs count="12">
    <dxf>
      <fill>
        <patternFill>
          <bgColor indexed="53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peracional.itajai@orbenk.com.br" TargetMode="External"/><Relationship Id="rId13" Type="http://schemas.openxmlformats.org/officeDocument/2006/relationships/hyperlink" Target="mailto:supervisor11@inviosat.com.br" TargetMode="External"/><Relationship Id="rId3" Type="http://schemas.openxmlformats.org/officeDocument/2006/relationships/hyperlink" Target="mailto:johnrelli@hotmail.com" TargetMode="External"/><Relationship Id="rId7" Type="http://schemas.openxmlformats.org/officeDocument/2006/relationships/hyperlink" Target="mailto:operacional.itajai@orbenk.com.br" TargetMode="External"/><Relationship Id="rId12" Type="http://schemas.openxmlformats.org/officeDocument/2006/relationships/hyperlink" Target="mailto:israel@grupoadservi.com.br" TargetMode="External"/><Relationship Id="rId17" Type="http://schemas.openxmlformats.org/officeDocument/2006/relationships/comments" Target="../comments1.xml"/><Relationship Id="rId2" Type="http://schemas.openxmlformats.org/officeDocument/2006/relationships/hyperlink" Target="mailto:carlospn@oi.net.br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mailto:vendasgoverno-br@edenred.com" TargetMode="External"/><Relationship Id="rId6" Type="http://schemas.openxmlformats.org/officeDocument/2006/relationships/hyperlink" Target="mailto:israel@grupoadservi.com.br" TargetMode="External"/><Relationship Id="rId11" Type="http://schemas.openxmlformats.org/officeDocument/2006/relationships/hyperlink" Target="mailto:operacional.itajai@orbenk.com.br" TargetMode="External"/><Relationship Id="rId5" Type="http://schemas.openxmlformats.org/officeDocument/2006/relationships/hyperlink" Target="mailto:israel@grupoadservi.com.br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israel@grupoadservi.com.br" TargetMode="External"/><Relationship Id="rId4" Type="http://schemas.openxmlformats.org/officeDocument/2006/relationships/hyperlink" Target="mailto:camilo@oi.net.br" TargetMode="External"/><Relationship Id="rId9" Type="http://schemas.openxmlformats.org/officeDocument/2006/relationships/hyperlink" Target="mailto:operacional.itajai@orbenk.com.br" TargetMode="External"/><Relationship Id="rId14" Type="http://schemas.openxmlformats.org/officeDocument/2006/relationships/hyperlink" Target="mailto:ciee0067@cieesc.org.br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47"/>
  <sheetViews>
    <sheetView workbookViewId="0">
      <pane ySplit="1" topLeftCell="A20" activePane="bottomLeft" state="frozen"/>
      <selection pane="bottomLeft" activeCell="G36" sqref="G36"/>
    </sheetView>
  </sheetViews>
  <sheetFormatPr defaultRowHeight="11.25"/>
  <cols>
    <col min="1" max="1" width="19" style="28" bestFit="1" customWidth="1"/>
    <col min="2" max="2" width="27.85546875" style="28" customWidth="1"/>
    <col min="3" max="3" width="20.5703125" style="28" customWidth="1"/>
    <col min="4" max="4" width="9.5703125" style="124" customWidth="1"/>
    <col min="5" max="5" width="10.28515625" style="124" customWidth="1"/>
    <col min="6" max="6" width="20" style="28" bestFit="1" customWidth="1"/>
    <col min="7" max="7" width="11.42578125" style="28" bestFit="1" customWidth="1"/>
    <col min="8" max="8" width="12" style="145" bestFit="1" customWidth="1"/>
    <col min="9" max="9" width="9.28515625" style="146" customWidth="1"/>
    <col min="10" max="10" width="19" style="146" customWidth="1"/>
    <col min="11" max="11" width="26.28515625" style="28" bestFit="1" customWidth="1"/>
    <col min="12" max="12" width="27.85546875" style="28" customWidth="1"/>
    <col min="13" max="13" width="13.140625" style="28" customWidth="1"/>
    <col min="14" max="14" width="15" style="28" bestFit="1" customWidth="1"/>
    <col min="15" max="15" width="7.85546875" style="146" hidden="1" customWidth="1"/>
    <col min="16" max="16" width="5" style="146" hidden="1" customWidth="1"/>
    <col min="17" max="17" width="13.5703125" style="146" hidden="1" customWidth="1"/>
    <col min="18" max="18" width="15.5703125" style="146" hidden="1" customWidth="1"/>
    <col min="19" max="19" width="10.5703125" style="28" bestFit="1" customWidth="1"/>
    <col min="20" max="20" width="13" style="28" bestFit="1" customWidth="1"/>
    <col min="21" max="21" width="10.42578125" style="28" bestFit="1" customWidth="1"/>
    <col min="22" max="22" width="12.42578125" style="28" bestFit="1" customWidth="1"/>
    <col min="23" max="23" width="9.7109375" style="28" bestFit="1" customWidth="1"/>
    <col min="24" max="24" width="12.42578125" style="28" bestFit="1" customWidth="1"/>
    <col min="25" max="25" width="8.7109375" style="28" bestFit="1" customWidth="1"/>
    <col min="26" max="26" width="12.42578125" style="28" bestFit="1" customWidth="1"/>
    <col min="27" max="27" width="9.28515625" style="28" bestFit="1" customWidth="1"/>
    <col min="28" max="28" width="12.5703125" style="28" bestFit="1" customWidth="1"/>
    <col min="29" max="29" width="8.140625" style="28" bestFit="1" customWidth="1"/>
    <col min="30" max="32" width="12.42578125" style="28" customWidth="1"/>
    <col min="33" max="16384" width="9.140625" style="123"/>
  </cols>
  <sheetData>
    <row r="1" spans="1:34" s="135" customFormat="1" ht="19.5" customHeight="1">
      <c r="A1" s="19" t="s">
        <v>12</v>
      </c>
      <c r="B1" s="13" t="s">
        <v>0</v>
      </c>
      <c r="C1" s="14" t="s">
        <v>2</v>
      </c>
      <c r="D1" s="227" t="s">
        <v>487</v>
      </c>
      <c r="E1" s="228"/>
      <c r="F1" s="12" t="s">
        <v>91</v>
      </c>
      <c r="G1" s="12" t="s">
        <v>55</v>
      </c>
      <c r="H1" s="132" t="s">
        <v>64</v>
      </c>
      <c r="I1" s="16" t="s">
        <v>345</v>
      </c>
      <c r="J1" s="13" t="s">
        <v>18</v>
      </c>
      <c r="K1" s="133" t="s">
        <v>8</v>
      </c>
      <c r="L1" s="133" t="s">
        <v>10</v>
      </c>
      <c r="M1" s="133" t="s">
        <v>9</v>
      </c>
      <c r="N1" s="13" t="s">
        <v>346</v>
      </c>
      <c r="O1" s="46" t="s">
        <v>3</v>
      </c>
      <c r="P1" s="46" t="s">
        <v>17</v>
      </c>
      <c r="Q1" s="47" t="s">
        <v>4</v>
      </c>
      <c r="R1" s="48" t="s">
        <v>34</v>
      </c>
      <c r="S1" s="79" t="s">
        <v>53</v>
      </c>
      <c r="T1" s="78" t="s">
        <v>32</v>
      </c>
      <c r="U1" s="78" t="s">
        <v>38</v>
      </c>
      <c r="V1" s="78" t="s">
        <v>32</v>
      </c>
      <c r="W1" s="78" t="s">
        <v>39</v>
      </c>
      <c r="X1" s="78" t="s">
        <v>32</v>
      </c>
      <c r="Y1" s="134" t="s">
        <v>40</v>
      </c>
      <c r="Z1" s="134" t="s">
        <v>32</v>
      </c>
      <c r="AA1" s="78" t="s">
        <v>52</v>
      </c>
      <c r="AB1" s="80" t="s">
        <v>32</v>
      </c>
      <c r="AC1" s="81" t="s">
        <v>216</v>
      </c>
      <c r="AD1" s="81" t="s">
        <v>32</v>
      </c>
      <c r="AE1" s="81" t="s">
        <v>217</v>
      </c>
      <c r="AF1" s="81" t="s">
        <v>164</v>
      </c>
      <c r="AG1" s="81" t="s">
        <v>554</v>
      </c>
      <c r="AH1" s="81" t="s">
        <v>164</v>
      </c>
    </row>
    <row r="2" spans="1:34" s="140" customFormat="1" ht="21" customHeight="1">
      <c r="A2" s="2" t="s">
        <v>509</v>
      </c>
      <c r="B2" s="131" t="s">
        <v>65</v>
      </c>
      <c r="C2" s="147" t="s">
        <v>642</v>
      </c>
      <c r="D2" s="5">
        <v>41272</v>
      </c>
      <c r="E2" s="5">
        <v>41636</v>
      </c>
      <c r="F2" s="8" t="s">
        <v>83</v>
      </c>
      <c r="G2" s="3"/>
      <c r="H2" s="136"/>
      <c r="I2" s="215"/>
      <c r="J2" s="4" t="s">
        <v>41</v>
      </c>
      <c r="K2" s="121"/>
      <c r="L2" s="106" t="s">
        <v>588</v>
      </c>
      <c r="M2" s="121" t="s">
        <v>531</v>
      </c>
      <c r="N2" s="4" t="s">
        <v>365</v>
      </c>
      <c r="O2" s="121"/>
      <c r="P2" s="121" t="s">
        <v>7</v>
      </c>
      <c r="Q2" s="121"/>
      <c r="R2" s="137"/>
      <c r="S2" s="138">
        <v>40176</v>
      </c>
      <c r="T2" s="129">
        <v>40233</v>
      </c>
      <c r="U2" s="129">
        <v>40541</v>
      </c>
      <c r="V2" s="129">
        <v>40553</v>
      </c>
      <c r="W2" s="129">
        <v>40889</v>
      </c>
      <c r="X2" s="129">
        <v>40914</v>
      </c>
      <c r="Y2" s="4"/>
      <c r="Z2" s="4"/>
      <c r="AA2" s="4"/>
      <c r="AB2" s="6"/>
      <c r="AC2" s="139"/>
      <c r="AD2" s="139"/>
      <c r="AE2" s="139"/>
      <c r="AF2" s="139"/>
      <c r="AG2" s="139"/>
      <c r="AH2" s="139"/>
    </row>
    <row r="3" spans="1:34" s="140" customFormat="1" ht="21" customHeight="1">
      <c r="A3" s="2" t="s">
        <v>509</v>
      </c>
      <c r="B3" s="131" t="s">
        <v>16</v>
      </c>
      <c r="C3" s="147" t="s">
        <v>643</v>
      </c>
      <c r="D3" s="5">
        <v>41292</v>
      </c>
      <c r="E3" s="5">
        <v>41653</v>
      </c>
      <c r="F3" s="8" t="s">
        <v>96</v>
      </c>
      <c r="G3" s="3"/>
      <c r="H3" s="136"/>
      <c r="I3" s="215">
        <v>732.22</v>
      </c>
      <c r="J3" s="4" t="s">
        <v>29</v>
      </c>
      <c r="K3" s="121"/>
      <c r="L3" s="121"/>
      <c r="M3" s="121"/>
      <c r="N3" s="4"/>
      <c r="O3" s="121" t="e">
        <f>DAYS360(A2,E3)</f>
        <v>#VALUE!</v>
      </c>
      <c r="P3" s="121"/>
      <c r="Q3" s="121"/>
      <c r="R3" s="137"/>
      <c r="S3" s="138">
        <v>40238</v>
      </c>
      <c r="T3" s="129">
        <v>40343</v>
      </c>
      <c r="U3" s="129">
        <v>40564</v>
      </c>
      <c r="V3" s="129">
        <v>40948</v>
      </c>
      <c r="W3" s="129">
        <v>40924</v>
      </c>
      <c r="X3" s="4"/>
      <c r="Y3" s="4"/>
      <c r="Z3" s="4"/>
      <c r="AA3" s="4"/>
      <c r="AB3" s="6"/>
      <c r="AC3" s="139"/>
      <c r="AD3" s="139"/>
      <c r="AE3" s="139"/>
      <c r="AF3" s="139"/>
      <c r="AG3" s="139"/>
      <c r="AH3" s="139"/>
    </row>
    <row r="4" spans="1:34" s="140" customFormat="1" ht="21" customHeight="1">
      <c r="A4" s="2" t="s">
        <v>510</v>
      </c>
      <c r="B4" s="131" t="s">
        <v>23</v>
      </c>
      <c r="C4" s="147" t="s">
        <v>644</v>
      </c>
      <c r="D4" s="5">
        <v>41275</v>
      </c>
      <c r="E4" s="5">
        <v>41639</v>
      </c>
      <c r="F4" s="8" t="s">
        <v>97</v>
      </c>
      <c r="G4" s="3">
        <v>900082</v>
      </c>
      <c r="H4" s="136">
        <v>15000</v>
      </c>
      <c r="I4" s="215">
        <v>1250</v>
      </c>
      <c r="J4" s="4" t="s">
        <v>26</v>
      </c>
      <c r="K4" s="121"/>
      <c r="L4" s="121"/>
      <c r="M4" s="121"/>
      <c r="N4" s="4" t="s">
        <v>372</v>
      </c>
      <c r="O4" s="121"/>
      <c r="P4" s="121"/>
      <c r="Q4" s="121"/>
      <c r="R4" s="137"/>
      <c r="S4" s="138">
        <v>40452</v>
      </c>
      <c r="T4" s="129">
        <v>40494</v>
      </c>
      <c r="U4" s="129">
        <v>40527</v>
      </c>
      <c r="V4" s="129">
        <v>40564</v>
      </c>
      <c r="W4" s="129">
        <v>40909</v>
      </c>
      <c r="X4" s="4"/>
      <c r="Y4" s="4"/>
      <c r="Z4" s="4"/>
      <c r="AA4" s="4"/>
      <c r="AB4" s="6"/>
      <c r="AC4" s="139"/>
      <c r="AD4" s="139"/>
      <c r="AE4" s="139"/>
      <c r="AF4" s="139"/>
      <c r="AG4" s="139"/>
      <c r="AH4" s="139"/>
    </row>
    <row r="5" spans="1:34" s="140" customFormat="1" ht="21" customHeight="1">
      <c r="A5" s="2" t="s">
        <v>511</v>
      </c>
      <c r="B5" s="131" t="s">
        <v>25</v>
      </c>
      <c r="C5" s="147" t="s">
        <v>25</v>
      </c>
      <c r="D5" s="5">
        <v>41470</v>
      </c>
      <c r="E5" s="5">
        <v>41834</v>
      </c>
      <c r="F5" s="8" t="s">
        <v>830</v>
      </c>
      <c r="G5" s="3" t="s">
        <v>831</v>
      </c>
      <c r="H5" s="136"/>
      <c r="I5" s="215"/>
      <c r="J5" s="4" t="s">
        <v>832</v>
      </c>
      <c r="K5" s="121"/>
      <c r="L5" s="106"/>
      <c r="M5" s="121"/>
      <c r="N5" s="4" t="s">
        <v>374</v>
      </c>
      <c r="O5" s="121"/>
      <c r="P5" s="121" t="s">
        <v>7</v>
      </c>
      <c r="Q5" s="121"/>
      <c r="R5" s="137"/>
      <c r="S5" s="138">
        <v>40373</v>
      </c>
      <c r="T5" s="129">
        <v>40385</v>
      </c>
      <c r="U5" s="4"/>
      <c r="V5" s="4"/>
      <c r="W5" s="129">
        <v>40738</v>
      </c>
      <c r="X5" s="4"/>
      <c r="Y5" s="4"/>
      <c r="Z5" s="4"/>
      <c r="AA5" s="129">
        <v>41834</v>
      </c>
      <c r="AB5" s="6"/>
      <c r="AC5" s="139"/>
      <c r="AD5" s="139"/>
      <c r="AE5" s="139"/>
      <c r="AF5" s="139"/>
      <c r="AG5" s="139"/>
      <c r="AH5" s="139"/>
    </row>
    <row r="6" spans="1:34" s="210" customFormat="1" ht="21" customHeight="1">
      <c r="A6" s="196" t="s">
        <v>567</v>
      </c>
      <c r="B6" s="197" t="s">
        <v>367</v>
      </c>
      <c r="C6" s="198" t="s">
        <v>645</v>
      </c>
      <c r="D6" s="199"/>
      <c r="E6" s="199"/>
      <c r="F6" s="200" t="s">
        <v>568</v>
      </c>
      <c r="G6" s="211" t="s">
        <v>569</v>
      </c>
      <c r="H6" s="202">
        <v>5000</v>
      </c>
      <c r="I6" s="216" t="s">
        <v>377</v>
      </c>
      <c r="J6" s="203" t="s">
        <v>570</v>
      </c>
      <c r="K6" s="204"/>
      <c r="L6" s="204"/>
      <c r="M6" s="204"/>
      <c r="N6" s="203" t="s">
        <v>547</v>
      </c>
      <c r="O6" s="204"/>
      <c r="P6" s="204"/>
      <c r="Q6" s="204"/>
      <c r="R6" s="205"/>
      <c r="S6" s="196"/>
      <c r="T6" s="203"/>
      <c r="U6" s="203"/>
      <c r="V6" s="203"/>
      <c r="W6" s="203"/>
      <c r="X6" s="203"/>
      <c r="Y6" s="203"/>
      <c r="Z6" s="203"/>
      <c r="AA6" s="203"/>
      <c r="AB6" s="208"/>
      <c r="AC6" s="209"/>
      <c r="AD6" s="209"/>
      <c r="AE6" s="209"/>
      <c r="AF6" s="209"/>
      <c r="AG6" s="212"/>
      <c r="AH6" s="212"/>
    </row>
    <row r="7" spans="1:34" s="210" customFormat="1" ht="21" customHeight="1">
      <c r="A7" s="196" t="s">
        <v>512</v>
      </c>
      <c r="B7" s="197" t="s">
        <v>33</v>
      </c>
      <c r="C7" s="198" t="s">
        <v>646</v>
      </c>
      <c r="D7" s="199">
        <v>40330</v>
      </c>
      <c r="E7" s="199">
        <v>41425</v>
      </c>
      <c r="F7" s="200" t="s">
        <v>80</v>
      </c>
      <c r="G7" s="201">
        <v>900075</v>
      </c>
      <c r="H7" s="202">
        <v>115000</v>
      </c>
      <c r="I7" s="216" t="s">
        <v>377</v>
      </c>
      <c r="J7" s="213" t="s">
        <v>36</v>
      </c>
      <c r="K7" s="204" t="s">
        <v>45</v>
      </c>
      <c r="L7" s="214" t="s">
        <v>44</v>
      </c>
      <c r="M7" s="204" t="s">
        <v>43</v>
      </c>
      <c r="N7" s="203" t="s">
        <v>373</v>
      </c>
      <c r="O7" s="204"/>
      <c r="P7" s="204"/>
      <c r="Q7" s="204"/>
      <c r="R7" s="205"/>
      <c r="S7" s="206">
        <v>40326</v>
      </c>
      <c r="T7" s="207">
        <v>40393</v>
      </c>
      <c r="U7" s="203"/>
      <c r="V7" s="203"/>
      <c r="W7" s="207"/>
      <c r="X7" s="203"/>
      <c r="Y7" s="203"/>
      <c r="Z7" s="203"/>
      <c r="AA7" s="203"/>
      <c r="AB7" s="208"/>
      <c r="AC7" s="209"/>
      <c r="AD7" s="209"/>
      <c r="AE7" s="209"/>
      <c r="AF7" s="209"/>
      <c r="AG7" s="209"/>
      <c r="AH7" s="209"/>
    </row>
    <row r="8" spans="1:34" s="140" customFormat="1" ht="21" customHeight="1">
      <c r="A8" s="1" t="s">
        <v>514</v>
      </c>
      <c r="B8" s="131" t="s">
        <v>92</v>
      </c>
      <c r="C8" s="1" t="s">
        <v>533</v>
      </c>
      <c r="D8" s="5">
        <v>41042</v>
      </c>
      <c r="E8" s="5">
        <v>41406</v>
      </c>
      <c r="F8" s="8" t="s">
        <v>172</v>
      </c>
      <c r="G8" s="4">
        <v>800038</v>
      </c>
      <c r="H8" s="136">
        <v>82250</v>
      </c>
      <c r="I8" s="217">
        <v>7731.21</v>
      </c>
      <c r="J8" s="4" t="s">
        <v>173</v>
      </c>
      <c r="K8" s="121" t="s">
        <v>581</v>
      </c>
      <c r="L8" s="105" t="s">
        <v>660</v>
      </c>
      <c r="M8" s="121" t="s">
        <v>580</v>
      </c>
      <c r="N8" s="1" t="s">
        <v>347</v>
      </c>
      <c r="O8" s="121"/>
      <c r="P8" s="121"/>
      <c r="Q8" s="121"/>
      <c r="R8" s="121"/>
      <c r="S8" s="4"/>
      <c r="T8" s="129">
        <v>40676</v>
      </c>
      <c r="U8" s="129">
        <v>41100</v>
      </c>
      <c r="V8" s="4"/>
      <c r="W8" s="4"/>
      <c r="X8" s="4"/>
      <c r="Y8" s="4"/>
      <c r="Z8" s="4"/>
      <c r="AA8" s="4"/>
      <c r="AB8" s="4"/>
      <c r="AC8" s="141"/>
      <c r="AD8" s="141"/>
      <c r="AE8" s="141"/>
      <c r="AF8" s="141"/>
    </row>
    <row r="9" spans="1:34" s="140" customFormat="1" ht="21" customHeight="1">
      <c r="A9" s="1" t="s">
        <v>515</v>
      </c>
      <c r="B9" s="131" t="s">
        <v>92</v>
      </c>
      <c r="C9" s="1" t="s">
        <v>534</v>
      </c>
      <c r="D9" s="5">
        <v>41042</v>
      </c>
      <c r="E9" s="5">
        <v>41406</v>
      </c>
      <c r="F9" s="8" t="s">
        <v>170</v>
      </c>
      <c r="G9" s="4">
        <v>800039</v>
      </c>
      <c r="H9" s="136">
        <v>26250</v>
      </c>
      <c r="I9" s="217">
        <v>2455.2600000000002</v>
      </c>
      <c r="J9" s="4" t="s">
        <v>160</v>
      </c>
      <c r="K9" s="121" t="s">
        <v>581</v>
      </c>
      <c r="L9" s="105" t="s">
        <v>660</v>
      </c>
      <c r="M9" s="121"/>
      <c r="N9" s="1" t="s">
        <v>347</v>
      </c>
      <c r="O9" s="121"/>
      <c r="P9" s="121"/>
      <c r="Q9" s="121"/>
      <c r="R9" s="121"/>
      <c r="S9" s="4"/>
      <c r="T9" s="129">
        <v>40676</v>
      </c>
      <c r="U9" s="129">
        <v>41100</v>
      </c>
      <c r="V9" s="4"/>
      <c r="W9" s="4"/>
      <c r="X9" s="4"/>
      <c r="Y9" s="4"/>
      <c r="Z9" s="4"/>
      <c r="AA9" s="4"/>
      <c r="AB9" s="4"/>
      <c r="AC9" s="141"/>
      <c r="AD9" s="141"/>
      <c r="AE9" s="141"/>
      <c r="AF9" s="141"/>
    </row>
    <row r="10" spans="1:34" s="140" customFormat="1" ht="21" customHeight="1">
      <c r="A10" s="1" t="s">
        <v>516</v>
      </c>
      <c r="B10" s="131" t="s">
        <v>92</v>
      </c>
      <c r="C10" s="1" t="s">
        <v>93</v>
      </c>
      <c r="D10" s="5">
        <v>41042</v>
      </c>
      <c r="E10" s="5">
        <v>41406</v>
      </c>
      <c r="F10" s="8" t="s">
        <v>168</v>
      </c>
      <c r="G10" s="4">
        <v>800037</v>
      </c>
      <c r="H10" s="136">
        <v>47826.5</v>
      </c>
      <c r="I10" s="217">
        <v>4486.22</v>
      </c>
      <c r="J10" s="4" t="s">
        <v>169</v>
      </c>
      <c r="K10" s="121" t="s">
        <v>581</v>
      </c>
      <c r="L10" s="105" t="s">
        <v>660</v>
      </c>
      <c r="M10" s="121"/>
      <c r="N10" s="1" t="s">
        <v>469</v>
      </c>
      <c r="O10" s="121"/>
      <c r="P10" s="121"/>
      <c r="Q10" s="121"/>
      <c r="R10" s="121"/>
      <c r="S10" s="4"/>
      <c r="T10" s="129">
        <v>40676</v>
      </c>
      <c r="U10" s="129">
        <v>41100</v>
      </c>
      <c r="V10" s="4"/>
      <c r="W10" s="4"/>
      <c r="X10" s="4"/>
      <c r="Y10" s="4"/>
      <c r="Z10" s="4"/>
      <c r="AA10" s="4"/>
      <c r="AB10" s="4"/>
      <c r="AC10" s="141"/>
      <c r="AD10" s="141"/>
      <c r="AE10" s="141"/>
      <c r="AF10" s="141"/>
    </row>
    <row r="11" spans="1:34" s="140" customFormat="1" ht="21" customHeight="1">
      <c r="A11" s="1" t="s">
        <v>517</v>
      </c>
      <c r="B11" s="131" t="s">
        <v>641</v>
      </c>
      <c r="C11" s="1" t="s">
        <v>543</v>
      </c>
      <c r="D11" s="5">
        <v>41122</v>
      </c>
      <c r="E11" s="5">
        <v>41486</v>
      </c>
      <c r="F11" s="8" t="s">
        <v>265</v>
      </c>
      <c r="G11" s="4" t="s">
        <v>266</v>
      </c>
      <c r="H11" s="136">
        <v>32000</v>
      </c>
      <c r="I11" s="217">
        <v>2666.66</v>
      </c>
      <c r="J11" s="4" t="s">
        <v>263</v>
      </c>
      <c r="K11" s="121" t="s">
        <v>577</v>
      </c>
      <c r="L11" s="106" t="s">
        <v>578</v>
      </c>
      <c r="M11" s="122" t="s">
        <v>579</v>
      </c>
      <c r="N11" s="4" t="s">
        <v>544</v>
      </c>
      <c r="O11" s="121"/>
      <c r="P11" s="121"/>
      <c r="Q11" s="121"/>
      <c r="R11" s="121"/>
      <c r="S11" s="129">
        <v>40728</v>
      </c>
      <c r="T11" s="129">
        <v>40749</v>
      </c>
      <c r="U11" s="4"/>
      <c r="V11" s="4"/>
      <c r="W11" s="4"/>
      <c r="X11" s="4"/>
      <c r="Y11" s="4"/>
      <c r="Z11" s="4"/>
      <c r="AA11" s="4"/>
      <c r="AB11" s="4"/>
      <c r="AC11" s="141"/>
      <c r="AD11" s="141"/>
      <c r="AE11" s="141"/>
      <c r="AF11" s="141"/>
    </row>
    <row r="12" spans="1:34" s="140" customFormat="1" ht="21" customHeight="1">
      <c r="A12" s="1" t="s">
        <v>518</v>
      </c>
      <c r="B12" s="131" t="s">
        <v>583</v>
      </c>
      <c r="C12" s="1" t="s">
        <v>647</v>
      </c>
      <c r="D12" s="5">
        <v>41087</v>
      </c>
      <c r="E12" s="5">
        <v>41451</v>
      </c>
      <c r="F12" s="8" t="s">
        <v>375</v>
      </c>
      <c r="G12" s="4" t="s">
        <v>376</v>
      </c>
      <c r="H12" s="136">
        <v>24496.799999999999</v>
      </c>
      <c r="I12" s="217">
        <v>2041.4</v>
      </c>
      <c r="J12" s="4" t="s">
        <v>320</v>
      </c>
      <c r="K12" s="121" t="s">
        <v>563</v>
      </c>
      <c r="L12" s="106" t="s">
        <v>564</v>
      </c>
      <c r="M12" s="121" t="s">
        <v>565</v>
      </c>
      <c r="N12" s="4" t="s">
        <v>545</v>
      </c>
      <c r="O12" s="121"/>
      <c r="P12" s="121"/>
      <c r="Q12" s="121"/>
      <c r="R12" s="121"/>
      <c r="S12" s="129">
        <v>41087</v>
      </c>
      <c r="T12" s="129">
        <v>40772</v>
      </c>
      <c r="U12" s="129">
        <v>41075</v>
      </c>
      <c r="V12" s="129">
        <v>41088</v>
      </c>
      <c r="W12" s="4"/>
      <c r="X12" s="4"/>
      <c r="Y12" s="4"/>
      <c r="Z12" s="4"/>
      <c r="AA12" s="4"/>
      <c r="AB12" s="4"/>
      <c r="AC12" s="141"/>
      <c r="AD12" s="141"/>
      <c r="AE12" s="141"/>
      <c r="AF12" s="141"/>
    </row>
    <row r="13" spans="1:34" s="140" customFormat="1" ht="21" customHeight="1">
      <c r="A13" s="1" t="s">
        <v>519</v>
      </c>
      <c r="B13" s="131" t="s">
        <v>585</v>
      </c>
      <c r="C13" s="1" t="s">
        <v>535</v>
      </c>
      <c r="D13" s="5">
        <v>41183</v>
      </c>
      <c r="E13" s="5">
        <v>41547</v>
      </c>
      <c r="F13" s="8" t="s">
        <v>447</v>
      </c>
      <c r="G13" s="4" t="s">
        <v>448</v>
      </c>
      <c r="H13" s="136">
        <v>238990</v>
      </c>
      <c r="I13" s="215">
        <v>22240</v>
      </c>
      <c r="J13" s="4" t="s">
        <v>440</v>
      </c>
      <c r="K13" s="121" t="s">
        <v>636</v>
      </c>
      <c r="L13" s="105" t="s">
        <v>587</v>
      </c>
      <c r="M13" s="121"/>
      <c r="N13" s="4" t="s">
        <v>449</v>
      </c>
      <c r="O13" s="121"/>
      <c r="P13" s="121"/>
      <c r="Q13" s="121"/>
      <c r="R13" s="121"/>
      <c r="S13" s="4"/>
      <c r="T13" s="4"/>
      <c r="U13" s="4"/>
      <c r="V13" s="4"/>
      <c r="W13" s="4"/>
      <c r="X13" s="4"/>
      <c r="Y13" s="4"/>
      <c r="Z13" s="4"/>
      <c r="AA13" s="4"/>
      <c r="AB13" s="4"/>
      <c r="AC13" s="141"/>
      <c r="AD13" s="141"/>
      <c r="AE13" s="141"/>
      <c r="AF13" s="141"/>
    </row>
    <row r="14" spans="1:34" s="140" customFormat="1" ht="21" customHeight="1">
      <c r="A14" s="1" t="s">
        <v>520</v>
      </c>
      <c r="B14" s="131" t="s">
        <v>584</v>
      </c>
      <c r="C14" s="1" t="s">
        <v>648</v>
      </c>
      <c r="D14" s="5">
        <v>41185</v>
      </c>
      <c r="E14" s="5">
        <v>41549</v>
      </c>
      <c r="F14" s="8" t="s">
        <v>453</v>
      </c>
      <c r="G14" s="4" t="s">
        <v>451</v>
      </c>
      <c r="H14" s="136">
        <v>100521</v>
      </c>
      <c r="I14" s="215">
        <v>8376.75</v>
      </c>
      <c r="J14" s="4" t="s">
        <v>452</v>
      </c>
      <c r="K14" s="121" t="s">
        <v>556</v>
      </c>
      <c r="L14" s="106" t="s">
        <v>555</v>
      </c>
      <c r="M14" s="121" t="s">
        <v>557</v>
      </c>
      <c r="N14" s="4" t="s">
        <v>546</v>
      </c>
      <c r="O14" s="121"/>
      <c r="P14" s="121"/>
      <c r="Q14" s="121"/>
      <c r="R14" s="121"/>
      <c r="S14" s="129">
        <v>40817</v>
      </c>
      <c r="T14" s="129">
        <v>41189</v>
      </c>
      <c r="U14" s="4"/>
      <c r="V14" s="4"/>
      <c r="W14" s="4"/>
      <c r="X14" s="4"/>
      <c r="Y14" s="4"/>
      <c r="Z14" s="4"/>
      <c r="AA14" s="4"/>
      <c r="AB14" s="4"/>
      <c r="AC14" s="141"/>
      <c r="AD14" s="141"/>
      <c r="AE14" s="141"/>
      <c r="AF14" s="141"/>
    </row>
    <row r="15" spans="1:34" s="140" customFormat="1" ht="21" customHeight="1">
      <c r="A15" s="1" t="s">
        <v>521</v>
      </c>
      <c r="B15" s="131" t="s">
        <v>92</v>
      </c>
      <c r="C15" s="1" t="s">
        <v>532</v>
      </c>
      <c r="D15" s="5">
        <v>41214</v>
      </c>
      <c r="E15" s="5">
        <v>41578</v>
      </c>
      <c r="F15" s="8" t="s">
        <v>466</v>
      </c>
      <c r="G15" s="8" t="s">
        <v>523</v>
      </c>
      <c r="H15" s="136">
        <f>I15*12</f>
        <v>91968.959999999992</v>
      </c>
      <c r="I15" s="215">
        <v>7664.08</v>
      </c>
      <c r="J15" s="4" t="s">
        <v>468</v>
      </c>
      <c r="K15" s="121" t="s">
        <v>581</v>
      </c>
      <c r="L15" s="105" t="s">
        <v>660</v>
      </c>
      <c r="M15" s="121"/>
      <c r="N15" s="4" t="s">
        <v>469</v>
      </c>
      <c r="O15" s="121"/>
      <c r="P15" s="121"/>
      <c r="Q15" s="121"/>
      <c r="R15" s="121"/>
      <c r="S15" s="4"/>
      <c r="T15" s="4"/>
      <c r="U15" s="4"/>
      <c r="V15" s="4"/>
      <c r="W15" s="4"/>
      <c r="X15" s="4"/>
      <c r="Y15" s="4"/>
      <c r="Z15" s="4"/>
      <c r="AA15" s="4"/>
      <c r="AB15" s="4"/>
      <c r="AC15" s="141"/>
      <c r="AD15" s="141"/>
      <c r="AE15" s="141"/>
      <c r="AF15" s="141"/>
    </row>
    <row r="16" spans="1:34" s="140" customFormat="1" ht="21" customHeight="1">
      <c r="A16" s="1" t="s">
        <v>527</v>
      </c>
      <c r="B16" s="131" t="s">
        <v>585</v>
      </c>
      <c r="C16" s="131" t="s">
        <v>549</v>
      </c>
      <c r="D16" s="5">
        <v>41244</v>
      </c>
      <c r="E16" s="5">
        <v>41608</v>
      </c>
      <c r="F16" s="8" t="s">
        <v>550</v>
      </c>
      <c r="G16" s="4" t="s">
        <v>551</v>
      </c>
      <c r="H16" s="136">
        <v>29144.73</v>
      </c>
      <c r="I16" s="215">
        <v>4984.34</v>
      </c>
      <c r="J16" s="4" t="s">
        <v>552</v>
      </c>
      <c r="K16" s="121" t="s">
        <v>558</v>
      </c>
      <c r="L16" s="106" t="s">
        <v>587</v>
      </c>
      <c r="M16" s="122" t="s">
        <v>559</v>
      </c>
      <c r="N16" s="4" t="s">
        <v>449</v>
      </c>
      <c r="O16" s="121"/>
      <c r="P16" s="121"/>
      <c r="Q16" s="121"/>
      <c r="R16" s="121"/>
      <c r="S16" s="129">
        <v>40878</v>
      </c>
      <c r="T16" s="129">
        <v>40879</v>
      </c>
      <c r="U16" s="4"/>
      <c r="V16" s="4"/>
      <c r="W16" s="4"/>
      <c r="X16" s="4"/>
      <c r="Y16" s="4"/>
      <c r="Z16" s="4"/>
      <c r="AA16" s="4"/>
      <c r="AB16" s="4"/>
      <c r="AC16" s="141"/>
      <c r="AD16" s="141"/>
      <c r="AE16" s="141"/>
      <c r="AF16" s="141"/>
    </row>
    <row r="17" spans="1:32" s="140" customFormat="1" ht="21" customHeight="1">
      <c r="A17" s="1" t="s">
        <v>530</v>
      </c>
      <c r="B17" s="131" t="s">
        <v>659</v>
      </c>
      <c r="C17" s="131" t="s">
        <v>538</v>
      </c>
      <c r="D17" s="5">
        <v>41275</v>
      </c>
      <c r="E17" s="5">
        <v>41639</v>
      </c>
      <c r="F17" s="8" t="s">
        <v>539</v>
      </c>
      <c r="G17" s="4" t="s">
        <v>542</v>
      </c>
      <c r="H17" s="136">
        <v>358000</v>
      </c>
      <c r="I17" s="215">
        <v>33217.550000000003</v>
      </c>
      <c r="J17" s="4" t="s">
        <v>540</v>
      </c>
      <c r="K17" s="121" t="s">
        <v>636</v>
      </c>
      <c r="L17" s="105" t="s">
        <v>587</v>
      </c>
      <c r="M17" s="121"/>
      <c r="N17" s="4" t="s">
        <v>541</v>
      </c>
      <c r="O17" s="121"/>
      <c r="P17" s="121"/>
      <c r="Q17" s="121"/>
      <c r="R17" s="121"/>
      <c r="S17" s="129">
        <v>40909</v>
      </c>
      <c r="T17" s="129">
        <v>40912</v>
      </c>
      <c r="U17" s="4"/>
      <c r="V17" s="4"/>
      <c r="W17" s="4"/>
      <c r="X17" s="4"/>
      <c r="Y17" s="4"/>
      <c r="Z17" s="4"/>
      <c r="AA17" s="4"/>
      <c r="AB17" s="4"/>
      <c r="AC17" s="141"/>
      <c r="AD17" s="141"/>
      <c r="AE17" s="141"/>
      <c r="AF17" s="141"/>
    </row>
    <row r="18" spans="1:32" s="143" customFormat="1" ht="21" customHeight="1">
      <c r="A18" s="4" t="s">
        <v>560</v>
      </c>
      <c r="B18" s="1" t="s">
        <v>586</v>
      </c>
      <c r="C18" s="1" t="s">
        <v>649</v>
      </c>
      <c r="D18" s="5">
        <v>41275</v>
      </c>
      <c r="E18" s="5">
        <v>41639</v>
      </c>
      <c r="F18" s="4" t="s">
        <v>562</v>
      </c>
      <c r="G18" s="4" t="s">
        <v>572</v>
      </c>
      <c r="H18" s="142">
        <v>25674</v>
      </c>
      <c r="I18" s="218"/>
      <c r="J18" s="126" t="s">
        <v>582</v>
      </c>
      <c r="K18" s="4" t="s">
        <v>573</v>
      </c>
      <c r="L18" s="4"/>
      <c r="M18" s="4" t="s">
        <v>574</v>
      </c>
      <c r="N18" s="4" t="s">
        <v>575</v>
      </c>
      <c r="O18" s="121"/>
      <c r="P18" s="121"/>
      <c r="Q18" s="121"/>
      <c r="R18" s="121"/>
      <c r="S18" s="129">
        <v>40994</v>
      </c>
      <c r="T18" s="129">
        <v>41002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143" customFormat="1" ht="21" hidden="1" customHeight="1">
      <c r="A19" s="4" t="s">
        <v>590</v>
      </c>
      <c r="B19" s="1" t="s">
        <v>601</v>
      </c>
      <c r="C19" s="1" t="s">
        <v>650</v>
      </c>
      <c r="D19" s="5">
        <v>41093</v>
      </c>
      <c r="E19" s="5">
        <v>41457</v>
      </c>
      <c r="F19" s="4"/>
      <c r="G19" s="4"/>
      <c r="H19" s="142"/>
      <c r="I19" s="218"/>
      <c r="J19" s="127" t="s">
        <v>608</v>
      </c>
      <c r="K19" s="4"/>
      <c r="L19" s="4"/>
      <c r="M19" s="4"/>
      <c r="N19" s="123" t="s">
        <v>609</v>
      </c>
      <c r="O19" s="121"/>
      <c r="P19" s="121"/>
      <c r="Q19" s="121"/>
      <c r="R19" s="121"/>
      <c r="S19" s="128" t="s">
        <v>610</v>
      </c>
      <c r="T19" s="129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143" customFormat="1" ht="21" customHeight="1">
      <c r="A20" s="4" t="s">
        <v>591</v>
      </c>
      <c r="B20" s="1" t="s">
        <v>603</v>
      </c>
      <c r="C20" s="131" t="s">
        <v>651</v>
      </c>
      <c r="D20" s="5">
        <v>41244</v>
      </c>
      <c r="E20" s="5">
        <v>41608</v>
      </c>
      <c r="F20" s="4" t="s">
        <v>562</v>
      </c>
      <c r="G20" s="4"/>
      <c r="H20" s="142">
        <v>109940</v>
      </c>
      <c r="I20" s="218">
        <v>9120</v>
      </c>
      <c r="J20" s="127" t="s">
        <v>611</v>
      </c>
      <c r="K20" s="4"/>
      <c r="L20" s="4"/>
      <c r="M20" s="4" t="s">
        <v>612</v>
      </c>
      <c r="N20" s="4" t="s">
        <v>613</v>
      </c>
      <c r="O20" s="121"/>
      <c r="P20" s="121"/>
      <c r="Q20" s="121"/>
      <c r="R20" s="121"/>
      <c r="S20" s="129" t="s">
        <v>614</v>
      </c>
      <c r="T20" s="129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143" customFormat="1" ht="21" customHeight="1">
      <c r="A21" s="4" t="s">
        <v>592</v>
      </c>
      <c r="B21" s="131" t="s">
        <v>602</v>
      </c>
      <c r="C21" s="131" t="s">
        <v>652</v>
      </c>
      <c r="D21" s="5">
        <v>41246</v>
      </c>
      <c r="E21" s="5">
        <v>41610</v>
      </c>
      <c r="F21" s="4" t="s">
        <v>617</v>
      </c>
      <c r="G21" s="4"/>
      <c r="H21" s="142">
        <v>1036435</v>
      </c>
      <c r="I21" s="218"/>
      <c r="J21" s="126" t="s">
        <v>618</v>
      </c>
      <c r="K21" s="4" t="s">
        <v>619</v>
      </c>
      <c r="L21" s="4"/>
      <c r="M21" s="4"/>
      <c r="N21" s="4" t="s">
        <v>616</v>
      </c>
      <c r="O21" s="121"/>
      <c r="P21" s="121"/>
      <c r="Q21" s="121"/>
      <c r="R21" s="121"/>
      <c r="S21" s="129" t="s">
        <v>615</v>
      </c>
      <c r="T21" s="129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143" customFormat="1" ht="21" customHeight="1">
      <c r="A22" s="4" t="s">
        <v>593</v>
      </c>
      <c r="B22" s="1" t="s">
        <v>604</v>
      </c>
      <c r="C22" s="131" t="s">
        <v>653</v>
      </c>
      <c r="D22" s="5">
        <v>41236</v>
      </c>
      <c r="E22" s="5">
        <v>41476</v>
      </c>
      <c r="F22" s="4" t="s">
        <v>622</v>
      </c>
      <c r="G22" s="4"/>
      <c r="H22" s="142">
        <v>1668880.25</v>
      </c>
      <c r="I22" s="218"/>
      <c r="J22" s="126" t="s">
        <v>620</v>
      </c>
      <c r="K22" s="4"/>
      <c r="L22" s="4"/>
      <c r="M22" s="4"/>
      <c r="N22" s="126" t="s">
        <v>621</v>
      </c>
      <c r="O22" s="121"/>
      <c r="P22" s="121"/>
      <c r="Q22" s="121"/>
      <c r="R22" s="121"/>
      <c r="S22" s="129" t="s">
        <v>625</v>
      </c>
      <c r="T22" s="129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143" customFormat="1" ht="21" customHeight="1">
      <c r="A23" s="4" t="s">
        <v>594</v>
      </c>
      <c r="B23" s="1" t="s">
        <v>604</v>
      </c>
      <c r="C23" s="131" t="s">
        <v>654</v>
      </c>
      <c r="D23" s="5">
        <v>41236</v>
      </c>
      <c r="E23" s="5">
        <v>41416</v>
      </c>
      <c r="F23" s="4" t="s">
        <v>623</v>
      </c>
      <c r="G23" s="4"/>
      <c r="H23" s="142">
        <v>1292261.94</v>
      </c>
      <c r="I23" s="218"/>
      <c r="J23" s="126" t="s">
        <v>624</v>
      </c>
      <c r="K23" s="4"/>
      <c r="L23" s="4"/>
      <c r="M23" s="4"/>
      <c r="N23" s="123" t="s">
        <v>621</v>
      </c>
      <c r="O23" s="121"/>
      <c r="P23" s="121"/>
      <c r="Q23" s="121"/>
      <c r="R23" s="121"/>
      <c r="S23" s="129" t="s">
        <v>626</v>
      </c>
      <c r="T23" s="129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143" customFormat="1" ht="21" hidden="1" customHeight="1">
      <c r="A24" s="4" t="s">
        <v>595</v>
      </c>
      <c r="B24" s="1" t="s">
        <v>605</v>
      </c>
      <c r="C24" s="131" t="s">
        <v>655</v>
      </c>
      <c r="D24" s="5">
        <v>41275</v>
      </c>
      <c r="E24" s="5">
        <v>41639</v>
      </c>
      <c r="F24" s="4"/>
      <c r="G24" s="4"/>
      <c r="H24" s="142">
        <v>14627</v>
      </c>
      <c r="I24" s="218"/>
      <c r="J24" s="130" t="s">
        <v>627</v>
      </c>
      <c r="K24" s="4"/>
      <c r="L24" s="4"/>
      <c r="M24" s="4"/>
      <c r="N24" s="126" t="s">
        <v>628</v>
      </c>
      <c r="O24" s="121"/>
      <c r="P24" s="121"/>
      <c r="Q24" s="121"/>
      <c r="R24" s="121"/>
      <c r="S24" s="129"/>
      <c r="T24" s="129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143" customFormat="1" ht="21" customHeight="1">
      <c r="A25" s="4" t="s">
        <v>596</v>
      </c>
      <c r="B25" s="1" t="s">
        <v>606</v>
      </c>
      <c r="C25" s="131" t="s">
        <v>656</v>
      </c>
      <c r="D25" s="5">
        <v>41275</v>
      </c>
      <c r="E25" s="5">
        <v>41639</v>
      </c>
      <c r="F25" s="4"/>
      <c r="G25" s="4"/>
      <c r="H25" s="142">
        <v>70101</v>
      </c>
      <c r="I25" s="218"/>
      <c r="J25" s="127" t="s">
        <v>627</v>
      </c>
      <c r="K25" s="4"/>
      <c r="L25" s="4"/>
      <c r="M25" s="4"/>
      <c r="N25" s="123" t="s">
        <v>629</v>
      </c>
      <c r="O25" s="121"/>
      <c r="P25" s="121"/>
      <c r="Q25" s="121"/>
      <c r="R25" s="121"/>
      <c r="S25" s="129"/>
      <c r="T25" s="129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s="143" customFormat="1" ht="21" customHeight="1">
      <c r="A26" s="4" t="s">
        <v>597</v>
      </c>
      <c r="B26" s="1" t="s">
        <v>33</v>
      </c>
      <c r="C26" s="1" t="s">
        <v>646</v>
      </c>
      <c r="D26" s="5"/>
      <c r="E26" s="5"/>
      <c r="F26" s="4"/>
      <c r="G26" s="4"/>
      <c r="H26" s="142"/>
      <c r="I26" s="218"/>
      <c r="J26" s="126"/>
      <c r="K26" s="4"/>
      <c r="L26" s="4"/>
      <c r="M26" s="4"/>
      <c r="N26" s="4"/>
      <c r="O26" s="121"/>
      <c r="P26" s="121"/>
      <c r="Q26" s="121"/>
      <c r="R26" s="121"/>
      <c r="S26" s="129"/>
      <c r="T26" s="129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s="143" customFormat="1" ht="21" customHeight="1">
      <c r="A27" s="4" t="s">
        <v>598</v>
      </c>
      <c r="B27" s="1" t="s">
        <v>607</v>
      </c>
      <c r="C27" s="1" t="s">
        <v>657</v>
      </c>
      <c r="D27" s="5">
        <v>41334</v>
      </c>
      <c r="E27" s="5">
        <v>41639</v>
      </c>
      <c r="F27" s="4" t="s">
        <v>562</v>
      </c>
      <c r="G27" s="4"/>
      <c r="H27" s="142">
        <v>64500</v>
      </c>
      <c r="I27" s="218"/>
      <c r="J27" s="126" t="s">
        <v>630</v>
      </c>
      <c r="K27" s="4"/>
      <c r="L27" s="4"/>
      <c r="M27" s="4"/>
      <c r="N27" s="4" t="s">
        <v>631</v>
      </c>
      <c r="O27" s="121"/>
      <c r="P27" s="121"/>
      <c r="Q27" s="121"/>
      <c r="R27" s="121"/>
      <c r="S27" s="129" t="s">
        <v>632</v>
      </c>
      <c r="T27" s="129">
        <v>41366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s="143" customFormat="1" ht="21" customHeight="1">
      <c r="A28" s="4" t="s">
        <v>599</v>
      </c>
      <c r="B28" s="131" t="s">
        <v>585</v>
      </c>
      <c r="C28" s="1" t="s">
        <v>658</v>
      </c>
      <c r="D28" s="5">
        <v>41334</v>
      </c>
      <c r="E28" s="5">
        <v>41698</v>
      </c>
      <c r="F28" s="4" t="s">
        <v>634</v>
      </c>
      <c r="G28" s="4" t="s">
        <v>635</v>
      </c>
      <c r="H28" s="142">
        <v>51200</v>
      </c>
      <c r="I28" s="218">
        <v>4266.66</v>
      </c>
      <c r="J28" s="126" t="s">
        <v>633</v>
      </c>
      <c r="K28" s="4" t="s">
        <v>636</v>
      </c>
      <c r="L28" s="144" t="s">
        <v>587</v>
      </c>
      <c r="M28" s="4" t="s">
        <v>637</v>
      </c>
      <c r="N28" s="4" t="s">
        <v>449</v>
      </c>
      <c r="O28" s="121"/>
      <c r="P28" s="121"/>
      <c r="Q28" s="121"/>
      <c r="R28" s="121"/>
      <c r="S28" s="129" t="s">
        <v>638</v>
      </c>
      <c r="T28" s="129">
        <v>41355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s="143" customFormat="1" ht="21" customHeight="1">
      <c r="A29" s="4" t="s">
        <v>600</v>
      </c>
      <c r="B29" s="1" t="s">
        <v>603</v>
      </c>
      <c r="C29" s="131" t="s">
        <v>651</v>
      </c>
      <c r="D29" s="5">
        <v>41365</v>
      </c>
      <c r="E29" s="5">
        <v>41364</v>
      </c>
      <c r="F29" s="4" t="s">
        <v>562</v>
      </c>
      <c r="G29" s="4"/>
      <c r="H29" s="142">
        <v>72960</v>
      </c>
      <c r="I29" s="218">
        <v>6080</v>
      </c>
      <c r="J29" s="126" t="s">
        <v>639</v>
      </c>
      <c r="K29" s="4"/>
      <c r="L29" s="4"/>
      <c r="M29" s="4" t="s">
        <v>612</v>
      </c>
      <c r="N29" s="4" t="s">
        <v>613</v>
      </c>
      <c r="O29" s="121"/>
      <c r="P29" s="121"/>
      <c r="Q29" s="121"/>
      <c r="R29" s="121"/>
      <c r="S29" s="129" t="s">
        <v>640</v>
      </c>
      <c r="T29" s="129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 s="93" customFormat="1" ht="25.5" hidden="1" customHeight="1">
      <c r="A30" s="4" t="s">
        <v>774</v>
      </c>
      <c r="B30" s="1" t="s">
        <v>776</v>
      </c>
      <c r="C30" s="131" t="s">
        <v>778</v>
      </c>
      <c r="D30" s="5"/>
      <c r="E30" s="5"/>
      <c r="F30" s="192"/>
      <c r="G30" s="99"/>
      <c r="H30" s="99"/>
      <c r="I30" s="219"/>
      <c r="J30" s="192"/>
      <c r="K30" s="99"/>
      <c r="L30" s="4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</row>
    <row r="31" spans="1:32" s="93" customFormat="1" ht="25.5" customHeight="1">
      <c r="A31" s="4" t="s">
        <v>775</v>
      </c>
      <c r="B31" s="1" t="s">
        <v>65</v>
      </c>
      <c r="C31" s="131" t="s">
        <v>779</v>
      </c>
      <c r="D31" s="5">
        <v>41400</v>
      </c>
      <c r="E31" s="5">
        <v>41764</v>
      </c>
      <c r="F31" s="9" t="s">
        <v>562</v>
      </c>
      <c r="G31" s="193" t="s">
        <v>826</v>
      </c>
      <c r="H31" s="220">
        <f>20000+12000</f>
        <v>32000</v>
      </c>
      <c r="I31" s="219"/>
      <c r="J31" s="193" t="s">
        <v>827</v>
      </c>
      <c r="K31" s="99"/>
      <c r="L31" s="4"/>
      <c r="M31" s="99"/>
      <c r="N31" s="193" t="s">
        <v>828</v>
      </c>
      <c r="O31" s="99"/>
      <c r="P31" s="99"/>
      <c r="Q31" s="99"/>
      <c r="R31" s="99"/>
      <c r="S31" s="99"/>
      <c r="T31" s="222">
        <v>41470</v>
      </c>
      <c r="U31" s="99"/>
      <c r="V31" s="99"/>
      <c r="W31" s="99"/>
      <c r="X31" s="99"/>
      <c r="Y31" s="99"/>
      <c r="Z31" s="99"/>
      <c r="AA31" s="99"/>
      <c r="AB31" s="99"/>
    </row>
    <row r="32" spans="1:32" s="93" customFormat="1" ht="25.5" customHeight="1">
      <c r="A32" s="4" t="s">
        <v>780</v>
      </c>
      <c r="B32" s="1" t="s">
        <v>781</v>
      </c>
      <c r="C32" s="131" t="s">
        <v>778</v>
      </c>
      <c r="D32" s="5">
        <v>41456</v>
      </c>
      <c r="E32" s="5">
        <v>41820</v>
      </c>
      <c r="F32" s="9" t="s">
        <v>821</v>
      </c>
      <c r="G32" s="193" t="s">
        <v>824</v>
      </c>
      <c r="H32" s="194">
        <v>736750</v>
      </c>
      <c r="I32" s="219">
        <v>61395.83</v>
      </c>
      <c r="J32" s="193" t="s">
        <v>822</v>
      </c>
      <c r="K32" s="99" t="s">
        <v>785</v>
      </c>
      <c r="L32" s="190" t="s">
        <v>786</v>
      </c>
      <c r="M32" s="99" t="s">
        <v>787</v>
      </c>
      <c r="N32" s="191" t="s">
        <v>823</v>
      </c>
      <c r="O32" s="99"/>
      <c r="P32" s="99"/>
      <c r="Q32" s="99"/>
      <c r="R32" s="99"/>
      <c r="S32" s="99"/>
      <c r="T32" s="222">
        <v>41465</v>
      </c>
      <c r="U32" s="99"/>
      <c r="V32" s="99"/>
      <c r="W32" s="99"/>
      <c r="X32" s="99"/>
      <c r="Y32" s="99"/>
      <c r="Z32" s="99"/>
      <c r="AA32" s="99"/>
      <c r="AB32" s="99"/>
    </row>
    <row r="33" spans="1:28" ht="25.5" customHeight="1">
      <c r="A33" s="4" t="s">
        <v>788</v>
      </c>
      <c r="B33" s="1" t="s">
        <v>601</v>
      </c>
      <c r="C33" s="131" t="s">
        <v>650</v>
      </c>
      <c r="D33" s="5">
        <v>41458</v>
      </c>
      <c r="E33" s="5">
        <v>41822</v>
      </c>
      <c r="F33" s="9" t="s">
        <v>794</v>
      </c>
      <c r="G33" s="193" t="s">
        <v>795</v>
      </c>
      <c r="H33" s="194">
        <v>4896</v>
      </c>
      <c r="I33" s="220">
        <v>608</v>
      </c>
      <c r="J33" s="193" t="s">
        <v>796</v>
      </c>
      <c r="K33" s="99" t="s">
        <v>797</v>
      </c>
      <c r="L33" s="190" t="s">
        <v>798</v>
      </c>
      <c r="M33" s="99" t="s">
        <v>799</v>
      </c>
      <c r="N33" s="191" t="s">
        <v>800</v>
      </c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</row>
    <row r="34" spans="1:28" ht="25.5" customHeight="1">
      <c r="A34" s="4" t="s">
        <v>789</v>
      </c>
      <c r="B34" s="1" t="s">
        <v>802</v>
      </c>
      <c r="C34" s="131" t="s">
        <v>801</v>
      </c>
      <c r="D34" s="5">
        <v>41509</v>
      </c>
      <c r="E34" s="5">
        <v>41873</v>
      </c>
      <c r="F34" s="9" t="s">
        <v>803</v>
      </c>
      <c r="G34" s="193" t="s">
        <v>804</v>
      </c>
      <c r="H34" s="194">
        <v>35735</v>
      </c>
      <c r="I34" s="219"/>
      <c r="J34" s="193" t="s">
        <v>805</v>
      </c>
      <c r="K34" s="99"/>
      <c r="L34" s="190"/>
      <c r="M34" s="99"/>
      <c r="N34" s="191" t="s">
        <v>806</v>
      </c>
      <c r="O34" s="99"/>
      <c r="P34" s="99"/>
      <c r="Q34" s="99"/>
      <c r="R34" s="99"/>
      <c r="S34" s="99"/>
      <c r="T34" s="222">
        <v>41549</v>
      </c>
      <c r="U34" s="99"/>
      <c r="V34" s="99"/>
      <c r="W34" s="99"/>
      <c r="X34" s="99"/>
      <c r="Y34" s="99"/>
      <c r="Z34" s="99"/>
      <c r="AA34" s="99"/>
      <c r="AB34" s="99"/>
    </row>
    <row r="35" spans="1:28" ht="33.75" customHeight="1">
      <c r="A35" s="4" t="s">
        <v>790</v>
      </c>
      <c r="B35" s="1" t="s">
        <v>815</v>
      </c>
      <c r="C35" s="131" t="s">
        <v>816</v>
      </c>
      <c r="D35" s="5">
        <v>41527</v>
      </c>
      <c r="E35" s="5">
        <v>41891</v>
      </c>
      <c r="F35" s="9" t="s">
        <v>817</v>
      </c>
      <c r="G35" s="195" t="s">
        <v>818</v>
      </c>
      <c r="H35" s="194">
        <f>95197.95+91676</f>
        <v>186873.95</v>
      </c>
      <c r="I35" s="219"/>
      <c r="J35" s="193" t="s">
        <v>819</v>
      </c>
      <c r="K35" s="99" t="s">
        <v>814</v>
      </c>
      <c r="L35" s="190"/>
      <c r="M35" s="99"/>
      <c r="N35" s="193" t="s">
        <v>820</v>
      </c>
      <c r="O35" s="99"/>
      <c r="P35" s="99"/>
      <c r="Q35" s="99"/>
      <c r="R35" s="99"/>
      <c r="S35" s="99"/>
      <c r="T35" s="222">
        <v>41561</v>
      </c>
      <c r="U35" s="99"/>
      <c r="V35" s="99"/>
      <c r="W35" s="99"/>
      <c r="X35" s="99"/>
      <c r="Y35" s="99"/>
      <c r="Z35" s="99"/>
      <c r="AA35" s="99"/>
      <c r="AB35" s="99"/>
    </row>
    <row r="36" spans="1:28" ht="25.5" customHeight="1">
      <c r="A36" s="4" t="s">
        <v>791</v>
      </c>
      <c r="B36" s="1" t="s">
        <v>65</v>
      </c>
      <c r="C36" s="131" t="s">
        <v>642</v>
      </c>
      <c r="D36" s="236">
        <v>41537</v>
      </c>
      <c r="E36" s="236">
        <v>41901</v>
      </c>
      <c r="F36" s="99"/>
      <c r="G36" s="99"/>
      <c r="H36" s="194"/>
      <c r="I36" s="219"/>
      <c r="J36" s="192"/>
      <c r="K36" s="99"/>
      <c r="L36" s="190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</row>
    <row r="37" spans="1:28" ht="25.5" customHeight="1">
      <c r="A37" s="4" t="s">
        <v>792</v>
      </c>
      <c r="B37" s="1" t="s">
        <v>834</v>
      </c>
      <c r="C37" s="131" t="s">
        <v>836</v>
      </c>
      <c r="D37" s="236">
        <v>41613</v>
      </c>
      <c r="E37" s="236">
        <v>41763</v>
      </c>
      <c r="F37" s="99"/>
      <c r="G37" s="99"/>
      <c r="H37" s="194"/>
      <c r="I37" s="219"/>
      <c r="J37" s="192"/>
      <c r="K37" s="99"/>
      <c r="L37" s="190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</row>
    <row r="38" spans="1:28" ht="25.5" customHeight="1">
      <c r="A38" s="4" t="s">
        <v>793</v>
      </c>
      <c r="B38" s="1" t="s">
        <v>835</v>
      </c>
      <c r="C38" s="131" t="s">
        <v>837</v>
      </c>
      <c r="D38" s="236">
        <v>41600</v>
      </c>
      <c r="E38" s="236">
        <v>41750</v>
      </c>
      <c r="F38" s="99"/>
      <c r="G38" s="99"/>
      <c r="H38" s="194"/>
      <c r="I38" s="219"/>
      <c r="J38" s="192"/>
      <c r="K38" s="99"/>
      <c r="L38" s="190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</row>
    <row r="39" spans="1:28" ht="25.5" customHeight="1">
      <c r="A39" s="4"/>
      <c r="B39" s="1"/>
      <c r="C39" s="131"/>
      <c r="D39" s="99"/>
      <c r="E39" s="99"/>
      <c r="F39" s="99"/>
      <c r="G39" s="99"/>
      <c r="H39" s="194"/>
      <c r="I39" s="219"/>
      <c r="J39" s="192"/>
      <c r="K39" s="99"/>
      <c r="L39" s="190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</row>
    <row r="40" spans="1:28" ht="25.5" customHeight="1">
      <c r="A40" s="4"/>
      <c r="B40" s="1"/>
      <c r="C40" s="131"/>
      <c r="D40" s="99"/>
      <c r="E40" s="99"/>
      <c r="F40" s="99"/>
      <c r="G40" s="99"/>
      <c r="H40" s="194"/>
      <c r="I40" s="221"/>
      <c r="J40" s="99"/>
      <c r="K40" s="99"/>
      <c r="L40" s="190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</row>
    <row r="41" spans="1:28" ht="12.75">
      <c r="A41" s="4"/>
      <c r="B41" s="1"/>
      <c r="C41" s="131"/>
      <c r="D41" s="99"/>
      <c r="E41" s="99"/>
      <c r="F41" s="99"/>
      <c r="G41" s="99"/>
      <c r="H41" s="99"/>
      <c r="I41" s="99"/>
      <c r="J41" s="99"/>
      <c r="K41" s="99"/>
      <c r="L41" s="190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</row>
    <row r="42" spans="1:28" ht="12.75">
      <c r="A42" s="4"/>
      <c r="B42" s="1"/>
      <c r="C42" s="131"/>
      <c r="D42" s="99"/>
      <c r="E42" s="99"/>
      <c r="F42" s="99"/>
      <c r="G42" s="99"/>
      <c r="H42" s="99"/>
      <c r="I42" s="99"/>
      <c r="J42" s="99"/>
      <c r="K42" s="99"/>
      <c r="L42" s="190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</row>
    <row r="43" spans="1:28" ht="12.75">
      <c r="A43" s="4"/>
      <c r="B43" s="1"/>
      <c r="C43" s="131"/>
      <c r="D43" s="99"/>
      <c r="E43" s="99"/>
      <c r="F43" s="99"/>
      <c r="G43" s="99"/>
      <c r="H43" s="99"/>
      <c r="I43" s="99"/>
      <c r="J43" s="99"/>
      <c r="K43" s="99"/>
      <c r="L43" s="190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</row>
    <row r="44" spans="1:28" ht="12.75">
      <c r="A44" s="4"/>
      <c r="B44" s="1"/>
      <c r="C44" s="131"/>
      <c r="D44" s="99"/>
      <c r="E44" s="99"/>
      <c r="F44" s="99"/>
      <c r="G44" s="99"/>
      <c r="H44" s="99"/>
      <c r="I44" s="99"/>
      <c r="J44" s="99"/>
      <c r="K44" s="99"/>
      <c r="L44" s="190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</row>
    <row r="45" spans="1:28" ht="12.75">
      <c r="A45" s="4"/>
      <c r="B45" s="1"/>
      <c r="C45" s="131"/>
      <c r="D45" s="99"/>
      <c r="E45" s="99"/>
      <c r="F45" s="99"/>
      <c r="G45" s="99"/>
      <c r="H45" s="99"/>
      <c r="I45" s="99"/>
      <c r="J45" s="99"/>
      <c r="K45" s="99"/>
      <c r="L45" s="190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</row>
    <row r="46" spans="1:28" ht="12.75">
      <c r="A46" s="4"/>
      <c r="B46" s="1"/>
      <c r="C46" s="131"/>
      <c r="D46" s="99"/>
      <c r="E46" s="99"/>
      <c r="F46" s="99"/>
      <c r="G46" s="99"/>
      <c r="H46" s="99"/>
      <c r="I46" s="99"/>
      <c r="J46" s="99"/>
      <c r="K46" s="99"/>
      <c r="L46" s="190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</row>
    <row r="47" spans="1:28" ht="12.75">
      <c r="A47" s="4"/>
      <c r="B47" s="1"/>
      <c r="C47" s="131"/>
      <c r="D47" s="99"/>
      <c r="E47" s="99"/>
      <c r="F47" s="99"/>
      <c r="G47" s="99"/>
      <c r="H47" s="99"/>
      <c r="I47" s="99"/>
      <c r="J47" s="99"/>
      <c r="K47" s="99"/>
      <c r="L47" s="190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</row>
  </sheetData>
  <mergeCells count="1">
    <mergeCell ref="D1:E1"/>
  </mergeCells>
  <phoneticPr fontId="0" type="noConversion"/>
  <conditionalFormatting sqref="O6">
    <cfRule type="cellIs" dxfId="11" priority="19" stopIfTrue="1" operator="lessThanOrEqual">
      <formula>60</formula>
    </cfRule>
    <cfRule type="cellIs" dxfId="10" priority="20" stopIfTrue="1" operator="lessThanOrEqual">
      <formula>30</formula>
    </cfRule>
    <cfRule type="cellIs" dxfId="9" priority="21" stopIfTrue="1" operator="lessThanOrEqual">
      <formula>15</formula>
    </cfRule>
  </conditionalFormatting>
  <hyperlinks>
    <hyperlink ref="L2" r:id="rId1"/>
    <hyperlink ref="L14" r:id="rId2"/>
    <hyperlink ref="L11" r:id="rId3"/>
    <hyperlink ref="L12" r:id="rId4"/>
    <hyperlink ref="L16" r:id="rId5"/>
    <hyperlink ref="L28" r:id="rId6"/>
    <hyperlink ref="L8" r:id="rId7"/>
    <hyperlink ref="L9" r:id="rId8"/>
    <hyperlink ref="L10" r:id="rId9"/>
    <hyperlink ref="L13" r:id="rId10"/>
    <hyperlink ref="L15" r:id="rId11"/>
    <hyperlink ref="L17" r:id="rId12"/>
    <hyperlink ref="L32" r:id="rId13"/>
    <hyperlink ref="L33" r:id="rId14"/>
  </hyperlinks>
  <printOptions horizontalCentered="1" verticalCentered="1"/>
  <pageMargins left="0" right="0" top="0" bottom="0" header="0" footer="0"/>
  <pageSetup paperSize="9" scale="65" orientation="landscape" r:id="rId15"/>
  <legacyDrawing r:id="rId16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J30"/>
  <sheetViews>
    <sheetView showGridLines="0" workbookViewId="0">
      <selection activeCell="A9" sqref="A9"/>
    </sheetView>
  </sheetViews>
  <sheetFormatPr defaultRowHeight="12.75"/>
  <cols>
    <col min="1" max="1" width="26.28515625" bestFit="1" customWidth="1"/>
    <col min="2" max="2" width="20.7109375" bestFit="1" customWidth="1"/>
    <col min="3" max="3" width="15.85546875" bestFit="1" customWidth="1"/>
    <col min="4" max="4" width="17.140625" customWidth="1"/>
    <col min="5" max="5" width="23.7109375" customWidth="1"/>
    <col min="6" max="6" width="17.42578125" bestFit="1" customWidth="1"/>
    <col min="7" max="7" width="11.7109375" bestFit="1" customWidth="1"/>
    <col min="8" max="8" width="10.140625" bestFit="1" customWidth="1"/>
    <col min="9" max="9" width="27.28515625" bestFit="1" customWidth="1"/>
    <col min="10" max="10" width="10.7109375" bestFit="1" customWidth="1"/>
  </cols>
  <sheetData>
    <row r="1" spans="1:10">
      <c r="A1" s="182" t="s">
        <v>0</v>
      </c>
      <c r="B1" s="182" t="s">
        <v>2</v>
      </c>
      <c r="C1" s="181" t="s">
        <v>732</v>
      </c>
      <c r="D1" s="181" t="s">
        <v>784</v>
      </c>
      <c r="E1" s="181" t="s">
        <v>782</v>
      </c>
      <c r="F1" s="181" t="s">
        <v>743</v>
      </c>
      <c r="G1" s="181" t="s">
        <v>744</v>
      </c>
      <c r="H1" s="181" t="s">
        <v>736</v>
      </c>
      <c r="I1" s="181" t="s">
        <v>733</v>
      </c>
      <c r="J1" s="181" t="s">
        <v>783</v>
      </c>
    </row>
    <row r="2" spans="1:10" hidden="1">
      <c r="A2" s="187" t="s">
        <v>737</v>
      </c>
      <c r="B2" s="188" t="s">
        <v>695</v>
      </c>
      <c r="C2" s="183">
        <v>8354.91</v>
      </c>
      <c r="D2" s="183">
        <f>C2*12</f>
        <v>100258.92</v>
      </c>
      <c r="E2" s="184">
        <f>C2*7</f>
        <v>58484.369999999995</v>
      </c>
      <c r="F2" s="184">
        <v>4612.71</v>
      </c>
      <c r="G2" s="184">
        <f>E2-F2</f>
        <v>53871.659999999996</v>
      </c>
      <c r="H2" s="185">
        <v>41771</v>
      </c>
      <c r="I2" s="180">
        <v>800103</v>
      </c>
      <c r="J2" s="186">
        <v>33903701</v>
      </c>
    </row>
    <row r="3" spans="1:10" hidden="1">
      <c r="A3" s="187" t="s">
        <v>737</v>
      </c>
      <c r="B3" s="188" t="s">
        <v>171</v>
      </c>
      <c r="C3" s="183">
        <v>2663.92</v>
      </c>
      <c r="D3" s="183">
        <f t="shared" ref="D3:D29" si="0">C3*12</f>
        <v>31967.040000000001</v>
      </c>
      <c r="E3" s="184">
        <f>C3*7</f>
        <v>18647.440000000002</v>
      </c>
      <c r="F3" s="184">
        <v>15983.52</v>
      </c>
      <c r="G3" s="184">
        <f t="shared" ref="G3:G29" si="1">E3-F3</f>
        <v>2663.9200000000019</v>
      </c>
      <c r="H3" s="185">
        <v>41771</v>
      </c>
      <c r="I3" s="180">
        <v>800102</v>
      </c>
      <c r="J3" s="186">
        <v>33903701</v>
      </c>
    </row>
    <row r="4" spans="1:10" hidden="1">
      <c r="A4" s="187" t="s">
        <v>737</v>
      </c>
      <c r="B4" s="188" t="s">
        <v>696</v>
      </c>
      <c r="C4" s="183">
        <v>2418.54</v>
      </c>
      <c r="D4" s="183">
        <f t="shared" si="0"/>
        <v>29022.48</v>
      </c>
      <c r="E4" s="184">
        <f>C4*7</f>
        <v>16929.78</v>
      </c>
      <c r="F4" s="184">
        <v>2731.92</v>
      </c>
      <c r="G4" s="184">
        <f t="shared" si="1"/>
        <v>14197.859999999999</v>
      </c>
      <c r="H4" s="185">
        <v>41771</v>
      </c>
      <c r="I4" s="180">
        <v>800104</v>
      </c>
      <c r="J4" s="186">
        <v>33903702</v>
      </c>
    </row>
    <row r="5" spans="1:10" hidden="1">
      <c r="A5" s="187" t="s">
        <v>267</v>
      </c>
      <c r="B5" s="188" t="s">
        <v>6</v>
      </c>
      <c r="C5" s="183">
        <v>3311.27</v>
      </c>
      <c r="D5" s="183">
        <f t="shared" si="0"/>
        <v>39735.24</v>
      </c>
      <c r="E5" s="184">
        <f>C5*7</f>
        <v>23178.89</v>
      </c>
      <c r="F5" s="184">
        <v>10577.66</v>
      </c>
      <c r="G5" s="184">
        <f t="shared" si="1"/>
        <v>12601.23</v>
      </c>
      <c r="H5" s="185">
        <v>41486</v>
      </c>
      <c r="I5" s="180">
        <v>800090</v>
      </c>
      <c r="J5" s="186">
        <v>33903705</v>
      </c>
    </row>
    <row r="6" spans="1:10" hidden="1">
      <c r="A6" s="187" t="s">
        <v>741</v>
      </c>
      <c r="B6" s="188" t="s">
        <v>697</v>
      </c>
      <c r="C6" s="183">
        <v>23958.080000000002</v>
      </c>
      <c r="D6" s="183">
        <f t="shared" si="0"/>
        <v>287496.96000000002</v>
      </c>
      <c r="E6" s="184">
        <f>C6*7</f>
        <v>167706.56</v>
      </c>
      <c r="F6" s="184">
        <v>95832.320000000007</v>
      </c>
      <c r="G6" s="184">
        <f t="shared" si="1"/>
        <v>71874.239999999991</v>
      </c>
      <c r="H6" s="185">
        <v>41547</v>
      </c>
      <c r="I6" s="180">
        <v>800036</v>
      </c>
      <c r="J6" s="186">
        <v>33903701</v>
      </c>
    </row>
    <row r="7" spans="1:10" hidden="1">
      <c r="A7" s="187" t="s">
        <v>737</v>
      </c>
      <c r="B7" s="188" t="s">
        <v>738</v>
      </c>
      <c r="C7" s="183">
        <v>8303.1</v>
      </c>
      <c r="D7" s="183">
        <f t="shared" si="0"/>
        <v>99637.200000000012</v>
      </c>
      <c r="E7" s="184">
        <f>C7*8</f>
        <v>66424.800000000003</v>
      </c>
      <c r="F7" s="184">
        <v>58121.7</v>
      </c>
      <c r="G7" s="184">
        <f t="shared" si="1"/>
        <v>8303.1000000000058</v>
      </c>
      <c r="H7" s="185">
        <v>41578</v>
      </c>
      <c r="I7" s="180">
        <v>800125</v>
      </c>
      <c r="J7" s="186">
        <v>33903704</v>
      </c>
    </row>
    <row r="8" spans="1:10" hidden="1">
      <c r="A8" s="187" t="s">
        <v>741</v>
      </c>
      <c r="B8" s="189" t="s">
        <v>739</v>
      </c>
      <c r="C8" s="183">
        <v>5354.2</v>
      </c>
      <c r="D8" s="183">
        <f t="shared" si="0"/>
        <v>64250.399999999994</v>
      </c>
      <c r="E8" s="184">
        <f>C8*7</f>
        <v>37479.4</v>
      </c>
      <c r="F8" s="184">
        <v>3135.04</v>
      </c>
      <c r="G8" s="184">
        <f t="shared" si="1"/>
        <v>34344.36</v>
      </c>
      <c r="H8" s="185">
        <v>41608</v>
      </c>
      <c r="I8" s="180">
        <v>800105</v>
      </c>
      <c r="J8" s="186">
        <v>33903701</v>
      </c>
    </row>
    <row r="9" spans="1:10">
      <c r="A9" s="187" t="s">
        <v>742</v>
      </c>
      <c r="B9" s="187" t="s">
        <v>740</v>
      </c>
      <c r="C9" s="183">
        <v>41936.17</v>
      </c>
      <c r="D9" s="183">
        <f>C9*12</f>
        <v>503234.04</v>
      </c>
      <c r="E9" s="184">
        <f>C9*7</f>
        <v>293553.19</v>
      </c>
      <c r="F9" s="184">
        <v>293553.19</v>
      </c>
      <c r="G9" s="184">
        <f>E9-F9</f>
        <v>0</v>
      </c>
      <c r="H9" s="185">
        <v>41639</v>
      </c>
      <c r="I9" s="180">
        <v>800157</v>
      </c>
      <c r="J9" s="186">
        <v>33903702</v>
      </c>
    </row>
    <row r="10" spans="1:10" hidden="1">
      <c r="A10" s="187" t="s">
        <v>734</v>
      </c>
      <c r="B10" s="187" t="s">
        <v>735</v>
      </c>
      <c r="C10" s="183">
        <v>9782.73</v>
      </c>
      <c r="D10" s="183">
        <f t="shared" si="0"/>
        <v>117392.76</v>
      </c>
      <c r="E10" s="184">
        <f t="shared" ref="E10:E11" si="2">C10*8</f>
        <v>78261.84</v>
      </c>
      <c r="F10" s="184">
        <v>2766.35</v>
      </c>
      <c r="G10" s="184">
        <f t="shared" si="1"/>
        <v>75495.489999999991</v>
      </c>
      <c r="H10" s="185">
        <v>41608</v>
      </c>
      <c r="I10" s="180">
        <v>800075</v>
      </c>
      <c r="J10" s="186">
        <v>33903701</v>
      </c>
    </row>
    <row r="11" spans="1:10" hidden="1">
      <c r="A11" s="187" t="s">
        <v>734</v>
      </c>
      <c r="B11" s="187" t="s">
        <v>735</v>
      </c>
      <c r="C11" s="183">
        <v>6080</v>
      </c>
      <c r="D11" s="183">
        <f t="shared" si="0"/>
        <v>72960</v>
      </c>
      <c r="E11" s="184">
        <f t="shared" si="2"/>
        <v>48640</v>
      </c>
      <c r="F11" s="184">
        <v>0</v>
      </c>
      <c r="G11" s="184">
        <f t="shared" si="1"/>
        <v>48640</v>
      </c>
      <c r="H11" s="185">
        <v>41729</v>
      </c>
      <c r="I11" s="180">
        <v>800061</v>
      </c>
      <c r="J11" s="186">
        <v>33903701</v>
      </c>
    </row>
    <row r="12" spans="1:10" hidden="1">
      <c r="A12" s="187" t="s">
        <v>741</v>
      </c>
      <c r="B12" s="187" t="s">
        <v>708</v>
      </c>
      <c r="C12" s="183">
        <v>4266.66</v>
      </c>
      <c r="D12" s="183">
        <f t="shared" si="0"/>
        <v>51199.92</v>
      </c>
      <c r="E12" s="184">
        <f>C12*7</f>
        <v>29866.62</v>
      </c>
      <c r="F12" s="184">
        <v>12799.98</v>
      </c>
      <c r="G12" s="184">
        <f t="shared" si="1"/>
        <v>17066.64</v>
      </c>
      <c r="H12" s="185">
        <v>41698</v>
      </c>
      <c r="I12" s="180">
        <v>800052</v>
      </c>
      <c r="J12" s="186">
        <v>33903701</v>
      </c>
    </row>
    <row r="13" spans="1:10" hidden="1">
      <c r="A13" s="187" t="s">
        <v>747</v>
      </c>
      <c r="B13" s="187" t="s">
        <v>745</v>
      </c>
      <c r="C13" s="183">
        <v>61000</v>
      </c>
      <c r="D13" s="183">
        <v>183000</v>
      </c>
      <c r="E13" s="184">
        <v>61000</v>
      </c>
      <c r="F13" s="184">
        <v>61000</v>
      </c>
      <c r="G13" s="184">
        <v>0</v>
      </c>
      <c r="H13" s="185">
        <v>41455</v>
      </c>
      <c r="I13" s="180">
        <v>800078</v>
      </c>
      <c r="J13" s="186">
        <v>33903703</v>
      </c>
    </row>
    <row r="14" spans="1:10" hidden="1">
      <c r="A14" s="187" t="s">
        <v>746</v>
      </c>
      <c r="B14" s="187" t="s">
        <v>745</v>
      </c>
      <c r="C14" s="183">
        <v>61395.83</v>
      </c>
      <c r="D14" s="183">
        <f>C14*12</f>
        <v>736749.96</v>
      </c>
      <c r="E14" s="184">
        <f>C14*6</f>
        <v>368374.98</v>
      </c>
      <c r="F14" s="184">
        <v>122791.66</v>
      </c>
      <c r="G14" s="184">
        <f t="shared" si="1"/>
        <v>245583.31999999998</v>
      </c>
      <c r="H14" s="185">
        <v>41820</v>
      </c>
      <c r="I14" s="180">
        <v>800242</v>
      </c>
      <c r="J14" s="186">
        <v>33903703</v>
      </c>
    </row>
    <row r="15" spans="1:10" hidden="1">
      <c r="A15" s="187" t="s">
        <v>748</v>
      </c>
      <c r="B15" s="187" t="s">
        <v>662</v>
      </c>
      <c r="C15" s="183"/>
      <c r="D15" s="183">
        <f t="shared" si="0"/>
        <v>0</v>
      </c>
      <c r="E15" s="184"/>
      <c r="F15" s="184">
        <v>1525.24</v>
      </c>
      <c r="G15" s="184">
        <f t="shared" si="1"/>
        <v>-1525.24</v>
      </c>
      <c r="H15" s="185">
        <v>41636</v>
      </c>
      <c r="I15" s="180" t="s">
        <v>771</v>
      </c>
      <c r="J15" s="186">
        <v>33903001</v>
      </c>
    </row>
    <row r="16" spans="1:10" hidden="1">
      <c r="A16" s="187" t="s">
        <v>23</v>
      </c>
      <c r="B16" s="187" t="s">
        <v>749</v>
      </c>
      <c r="C16" s="183"/>
      <c r="D16" s="183">
        <f t="shared" si="0"/>
        <v>0</v>
      </c>
      <c r="E16" s="184"/>
      <c r="F16" s="184">
        <v>3881.57</v>
      </c>
      <c r="G16" s="184">
        <f t="shared" si="1"/>
        <v>-3881.57</v>
      </c>
      <c r="H16" s="185">
        <v>41639</v>
      </c>
      <c r="I16" s="180">
        <v>80001</v>
      </c>
      <c r="J16" s="186">
        <v>33913947</v>
      </c>
    </row>
    <row r="17" spans="1:10" hidden="1">
      <c r="A17" s="187" t="s">
        <v>49</v>
      </c>
      <c r="B17" s="187" t="s">
        <v>750</v>
      </c>
      <c r="C17" s="183">
        <v>200</v>
      </c>
      <c r="D17" s="183">
        <f t="shared" si="0"/>
        <v>2400</v>
      </c>
      <c r="E17" s="184">
        <f>C17*8</f>
        <v>1600</v>
      </c>
      <c r="F17" s="184">
        <v>14.32</v>
      </c>
      <c r="G17" s="184">
        <f t="shared" si="1"/>
        <v>1585.68</v>
      </c>
      <c r="H17" s="185">
        <v>41464</v>
      </c>
      <c r="I17" s="180" t="s">
        <v>772</v>
      </c>
      <c r="J17" s="186">
        <v>33903943</v>
      </c>
    </row>
    <row r="18" spans="1:10" hidden="1">
      <c r="A18" s="187" t="s">
        <v>367</v>
      </c>
      <c r="B18" s="187" t="s">
        <v>751</v>
      </c>
      <c r="C18" s="183">
        <v>1400</v>
      </c>
      <c r="D18" s="183">
        <f t="shared" si="0"/>
        <v>16800</v>
      </c>
      <c r="E18" s="184">
        <f>C18*8</f>
        <v>11200</v>
      </c>
      <c r="F18" s="184">
        <v>7915.73</v>
      </c>
      <c r="G18" s="184">
        <f t="shared" si="1"/>
        <v>3284.2700000000004</v>
      </c>
      <c r="H18" s="185"/>
      <c r="I18" s="180">
        <v>800161</v>
      </c>
      <c r="J18" s="186"/>
    </row>
    <row r="19" spans="1:10" hidden="1">
      <c r="A19" s="187" t="s">
        <v>33</v>
      </c>
      <c r="B19" s="187" t="s">
        <v>752</v>
      </c>
      <c r="C19" s="183">
        <v>10000</v>
      </c>
      <c r="D19" s="183">
        <f t="shared" si="0"/>
        <v>120000</v>
      </c>
      <c r="E19" s="184">
        <f t="shared" ref="E19:E28" si="3">C19*8</f>
        <v>80000</v>
      </c>
      <c r="F19" s="184">
        <v>0</v>
      </c>
      <c r="G19" s="184">
        <f t="shared" si="1"/>
        <v>80000</v>
      </c>
      <c r="H19" s="185"/>
      <c r="I19" s="180">
        <v>800050</v>
      </c>
      <c r="J19" s="186"/>
    </row>
    <row r="20" spans="1:10" hidden="1">
      <c r="A20" s="187" t="s">
        <v>753</v>
      </c>
      <c r="B20" s="187" t="s">
        <v>754</v>
      </c>
      <c r="C20" s="183">
        <v>800</v>
      </c>
      <c r="D20" s="183">
        <f t="shared" si="0"/>
        <v>9600</v>
      </c>
      <c r="E20" s="184">
        <f t="shared" si="3"/>
        <v>6400</v>
      </c>
      <c r="F20" s="184">
        <v>10439.31</v>
      </c>
      <c r="G20" s="184">
        <f t="shared" si="1"/>
        <v>-4039.3099999999995</v>
      </c>
      <c r="H20" s="185">
        <v>41451</v>
      </c>
      <c r="I20" s="180" t="s">
        <v>376</v>
      </c>
      <c r="J20" s="186">
        <v>33903958</v>
      </c>
    </row>
    <row r="21" spans="1:10" hidden="1">
      <c r="A21" s="187" t="s">
        <v>755</v>
      </c>
      <c r="B21" s="187" t="s">
        <v>756</v>
      </c>
      <c r="C21" s="183">
        <v>3200</v>
      </c>
      <c r="D21" s="183">
        <f t="shared" si="0"/>
        <v>38400</v>
      </c>
      <c r="E21" s="184">
        <f t="shared" si="3"/>
        <v>25600</v>
      </c>
      <c r="F21" s="184">
        <v>16114.85</v>
      </c>
      <c r="G21" s="184">
        <f t="shared" si="1"/>
        <v>9485.15</v>
      </c>
      <c r="H21" s="185">
        <v>41549</v>
      </c>
      <c r="I21" s="180" t="s">
        <v>451</v>
      </c>
      <c r="J21" s="186">
        <v>33903958</v>
      </c>
    </row>
    <row r="22" spans="1:10" hidden="1">
      <c r="A22" s="187" t="s">
        <v>601</v>
      </c>
      <c r="B22" s="187" t="s">
        <v>700</v>
      </c>
      <c r="C22" s="183">
        <v>450</v>
      </c>
      <c r="D22" s="183">
        <f t="shared" si="0"/>
        <v>5400</v>
      </c>
      <c r="E22" s="184">
        <f t="shared" si="3"/>
        <v>3600</v>
      </c>
      <c r="F22" s="184">
        <v>713</v>
      </c>
      <c r="G22" s="184">
        <f t="shared" si="1"/>
        <v>2887</v>
      </c>
      <c r="H22" s="185">
        <v>41457</v>
      </c>
      <c r="I22" s="180" t="s">
        <v>769</v>
      </c>
      <c r="J22" s="186">
        <v>33903301</v>
      </c>
    </row>
    <row r="23" spans="1:10" hidden="1">
      <c r="A23" s="187" t="s">
        <v>757</v>
      </c>
      <c r="B23" s="187" t="s">
        <v>760</v>
      </c>
      <c r="C23" s="183"/>
      <c r="D23" s="183">
        <f t="shared" si="0"/>
        <v>0</v>
      </c>
      <c r="E23" s="184">
        <f t="shared" si="3"/>
        <v>0</v>
      </c>
      <c r="F23" s="184">
        <v>53299.76</v>
      </c>
      <c r="G23" s="184"/>
      <c r="H23" s="185">
        <v>41610</v>
      </c>
      <c r="I23" s="180" t="s">
        <v>770</v>
      </c>
      <c r="J23" s="186">
        <v>33903969</v>
      </c>
    </row>
    <row r="24" spans="1:10" hidden="1">
      <c r="A24" s="187" t="s">
        <v>758</v>
      </c>
      <c r="B24" s="187" t="s">
        <v>761</v>
      </c>
      <c r="C24" s="183"/>
      <c r="D24" s="183">
        <f t="shared" si="0"/>
        <v>0</v>
      </c>
      <c r="E24" s="184">
        <f t="shared" si="3"/>
        <v>0</v>
      </c>
      <c r="F24" s="184">
        <v>2000</v>
      </c>
      <c r="G24" s="184"/>
      <c r="H24" s="185">
        <v>41639</v>
      </c>
      <c r="I24" s="180">
        <v>800024</v>
      </c>
      <c r="J24" s="186">
        <v>33903301</v>
      </c>
    </row>
    <row r="25" spans="1:10" hidden="1">
      <c r="A25" s="187" t="s">
        <v>759</v>
      </c>
      <c r="B25" s="187" t="s">
        <v>762</v>
      </c>
      <c r="C25" s="183"/>
      <c r="D25" s="183">
        <f t="shared" si="0"/>
        <v>0</v>
      </c>
      <c r="E25" s="184">
        <f t="shared" si="3"/>
        <v>0</v>
      </c>
      <c r="F25" s="184">
        <v>3421.46</v>
      </c>
      <c r="G25" s="184"/>
      <c r="H25" s="185">
        <v>41639</v>
      </c>
      <c r="I25" s="180">
        <v>800025</v>
      </c>
      <c r="J25" s="186">
        <v>33903301</v>
      </c>
    </row>
    <row r="26" spans="1:10" hidden="1">
      <c r="A26" s="187" t="s">
        <v>763</v>
      </c>
      <c r="B26" s="187" t="s">
        <v>764</v>
      </c>
      <c r="C26" s="183">
        <v>3200</v>
      </c>
      <c r="D26" s="183">
        <f t="shared" si="0"/>
        <v>38400</v>
      </c>
      <c r="E26" s="184">
        <f>C26*7</f>
        <v>22400</v>
      </c>
      <c r="F26" s="184">
        <v>18369.599999999999</v>
      </c>
      <c r="G26" s="184">
        <f t="shared" si="1"/>
        <v>4030.4000000000015</v>
      </c>
      <c r="H26" s="185">
        <v>41639</v>
      </c>
      <c r="I26" s="180">
        <v>800040</v>
      </c>
      <c r="J26" s="186">
        <v>33903969</v>
      </c>
    </row>
    <row r="27" spans="1:10" hidden="1">
      <c r="A27" s="187" t="s">
        <v>748</v>
      </c>
      <c r="B27" s="187" t="s">
        <v>765</v>
      </c>
      <c r="C27" s="183"/>
      <c r="D27" s="183">
        <v>50000</v>
      </c>
      <c r="E27" s="184">
        <v>50000</v>
      </c>
      <c r="F27" s="184">
        <v>20000</v>
      </c>
      <c r="G27" s="184">
        <f t="shared" si="1"/>
        <v>30000</v>
      </c>
      <c r="H27" s="185">
        <v>41764</v>
      </c>
      <c r="I27" s="180">
        <v>800197</v>
      </c>
      <c r="J27" s="186">
        <v>33903919</v>
      </c>
    </row>
    <row r="28" spans="1:10" hidden="1">
      <c r="A28" s="187" t="s">
        <v>766</v>
      </c>
      <c r="B28" s="187" t="s">
        <v>476</v>
      </c>
      <c r="C28" s="183"/>
      <c r="D28" s="183">
        <f t="shared" si="0"/>
        <v>0</v>
      </c>
      <c r="E28" s="184">
        <f t="shared" si="3"/>
        <v>0</v>
      </c>
      <c r="F28" s="184">
        <v>2410.7800000000002</v>
      </c>
      <c r="G28" s="184">
        <f t="shared" si="1"/>
        <v>-2410.7800000000002</v>
      </c>
      <c r="H28" s="185"/>
      <c r="I28" s="180" t="s">
        <v>773</v>
      </c>
      <c r="J28" s="186">
        <v>33913947</v>
      </c>
    </row>
    <row r="29" spans="1:10" hidden="1">
      <c r="A29" s="187" t="s">
        <v>767</v>
      </c>
      <c r="B29" s="187" t="s">
        <v>768</v>
      </c>
      <c r="C29" s="183">
        <v>7000</v>
      </c>
      <c r="D29" s="183">
        <f t="shared" si="0"/>
        <v>84000</v>
      </c>
      <c r="E29" s="184">
        <f>C29*7</f>
        <v>49000</v>
      </c>
      <c r="F29" s="184">
        <v>46056.82</v>
      </c>
      <c r="G29" s="184">
        <f t="shared" si="1"/>
        <v>2943.1800000000003</v>
      </c>
      <c r="H29" s="185">
        <v>41639</v>
      </c>
      <c r="I29" s="180">
        <v>800077</v>
      </c>
      <c r="J29" s="186">
        <v>33903983</v>
      </c>
    </row>
    <row r="30" spans="1:10" hidden="1">
      <c r="A30" s="233" t="s">
        <v>589</v>
      </c>
      <c r="B30" s="233"/>
      <c r="C30" s="184">
        <f>SUM(C2:C29)</f>
        <v>265075.41000000003</v>
      </c>
      <c r="D30" s="183">
        <f>SUM(D2:D29)</f>
        <v>2681904.92</v>
      </c>
      <c r="E30" s="184">
        <f>SUM(E2:E29)</f>
        <v>1518347.8699999999</v>
      </c>
      <c r="F30" s="184">
        <f>SUM(F2:F29)</f>
        <v>870068.48999999987</v>
      </c>
      <c r="G30" s="184">
        <f>SUM(G2:G29)</f>
        <v>707000.60000000009</v>
      </c>
      <c r="H30" s="180"/>
      <c r="I30" s="180"/>
      <c r="J30" s="186"/>
    </row>
  </sheetData>
  <autoFilter ref="A1:J30">
    <filterColumn colId="1">
      <filters>
        <filter val="Limpeza e conservação"/>
      </filters>
    </filterColumn>
  </autoFilter>
  <mergeCells count="1">
    <mergeCell ref="A30:B30"/>
  </mergeCells>
  <pageMargins left="0.51181102362204722" right="0.51181102362204722" top="0.78740157480314965" bottom="0.78740157480314965" header="0.31496062992125984" footer="0.31496062992125984"/>
  <pageSetup paperSize="9" scale="79" orientation="landscape" r:id="rId1"/>
  <ignoredErrors>
    <ignoredError sqref="E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D39"/>
  <sheetViews>
    <sheetView workbookViewId="0">
      <pane ySplit="2" topLeftCell="A26" activePane="bottomLeft" state="frozen"/>
      <selection pane="bottomLeft" activeCell="H32" sqref="H32"/>
    </sheetView>
  </sheetViews>
  <sheetFormatPr defaultRowHeight="25.5" customHeight="1"/>
  <cols>
    <col min="1" max="1" width="10.28515625" style="116" bestFit="1" customWidth="1"/>
    <col min="2" max="2" width="29" style="116" customWidth="1"/>
    <col min="3" max="3" width="24" style="116" bestFit="1" customWidth="1"/>
    <col min="4" max="4" width="20.28515625" style="93" bestFit="1" customWidth="1"/>
    <col min="5" max="5" width="21.42578125" style="93" bestFit="1" customWidth="1"/>
    <col min="6" max="6" width="14.140625" style="93" customWidth="1"/>
    <col min="7" max="7" width="9" style="93" bestFit="1" customWidth="1"/>
    <col min="8" max="8" width="20.28515625" style="93" bestFit="1" customWidth="1"/>
    <col min="9" max="9" width="22.7109375" style="93" bestFit="1" customWidth="1"/>
    <col min="10" max="10" width="13.5703125" style="93" bestFit="1" customWidth="1"/>
    <col min="11" max="11" width="8" style="93" bestFit="1" customWidth="1"/>
    <col min="12" max="12" width="12.5703125" style="93" customWidth="1"/>
    <col min="13" max="13" width="16.140625" style="93" bestFit="1" customWidth="1"/>
    <col min="14" max="16384" width="9.140625" style="93"/>
  </cols>
  <sheetData>
    <row r="1" spans="1:14" ht="25.5" customHeight="1">
      <c r="A1" s="229" t="s">
        <v>671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4" ht="25.5" customHeight="1">
      <c r="A2" s="111" t="s">
        <v>101</v>
      </c>
      <c r="B2" s="111" t="s">
        <v>67</v>
      </c>
      <c r="C2" s="111" t="s">
        <v>68</v>
      </c>
      <c r="D2" s="91" t="s">
        <v>155</v>
      </c>
      <c r="E2" s="94" t="s">
        <v>69</v>
      </c>
      <c r="F2" s="94" t="s">
        <v>72</v>
      </c>
      <c r="G2" s="94" t="s">
        <v>73</v>
      </c>
      <c r="H2" s="94" t="s">
        <v>155</v>
      </c>
      <c r="I2" s="94" t="s">
        <v>70</v>
      </c>
      <c r="J2" s="94" t="s">
        <v>106</v>
      </c>
      <c r="K2" s="94" t="s">
        <v>107</v>
      </c>
    </row>
    <row r="3" spans="1:14" s="98" customFormat="1" ht="25.5" customHeight="1">
      <c r="A3" s="117" t="s">
        <v>509</v>
      </c>
      <c r="B3" s="113" t="s">
        <v>65</v>
      </c>
      <c r="C3" s="112" t="s">
        <v>662</v>
      </c>
      <c r="D3" s="96" t="s">
        <v>684</v>
      </c>
      <c r="E3" s="96" t="s">
        <v>110</v>
      </c>
      <c r="F3" s="96" t="s">
        <v>685</v>
      </c>
      <c r="G3" s="96">
        <v>277525</v>
      </c>
      <c r="H3" s="96"/>
      <c r="I3" s="96"/>
      <c r="J3" s="96"/>
      <c r="K3" s="96"/>
    </row>
    <row r="4" spans="1:14" s="98" customFormat="1" ht="25.5" customHeight="1">
      <c r="A4" s="117" t="s">
        <v>509</v>
      </c>
      <c r="B4" s="113" t="s">
        <v>16</v>
      </c>
      <c r="C4" s="112" t="s">
        <v>48</v>
      </c>
      <c r="D4" s="96" t="s">
        <v>683</v>
      </c>
      <c r="E4" s="96" t="s">
        <v>104</v>
      </c>
      <c r="F4" s="96" t="s">
        <v>669</v>
      </c>
      <c r="G4" s="96">
        <v>1456592</v>
      </c>
      <c r="H4" s="96" t="s">
        <v>682</v>
      </c>
      <c r="I4" s="96" t="s">
        <v>663</v>
      </c>
      <c r="J4" s="96" t="s">
        <v>670</v>
      </c>
      <c r="K4" s="96">
        <v>1105264</v>
      </c>
    </row>
    <row r="5" spans="1:14" s="98" customFormat="1" ht="25.5" customHeight="1">
      <c r="A5" s="117" t="s">
        <v>510</v>
      </c>
      <c r="B5" s="113" t="s">
        <v>23</v>
      </c>
      <c r="C5" s="112" t="s">
        <v>50</v>
      </c>
      <c r="D5" s="96" t="s">
        <v>125</v>
      </c>
      <c r="E5" s="96" t="s">
        <v>88</v>
      </c>
      <c r="F5" s="96" t="s">
        <v>90</v>
      </c>
      <c r="G5" s="96">
        <v>1758027</v>
      </c>
      <c r="H5" s="96" t="s">
        <v>126</v>
      </c>
      <c r="I5" s="96" t="s">
        <v>98</v>
      </c>
      <c r="J5" s="96" t="s">
        <v>77</v>
      </c>
      <c r="K5" s="96">
        <v>1786551</v>
      </c>
    </row>
    <row r="6" spans="1:14" s="98" customFormat="1" ht="25.5" customHeight="1">
      <c r="A6" s="117" t="s">
        <v>511</v>
      </c>
      <c r="B6" s="113" t="s">
        <v>25</v>
      </c>
      <c r="C6" s="112" t="s">
        <v>49</v>
      </c>
      <c r="D6" s="96" t="s">
        <v>119</v>
      </c>
      <c r="E6" s="96" t="s">
        <v>108</v>
      </c>
      <c r="F6" s="96" t="s">
        <v>109</v>
      </c>
      <c r="G6" s="96">
        <v>1773191</v>
      </c>
      <c r="H6" s="96" t="s">
        <v>681</v>
      </c>
      <c r="I6" s="96" t="s">
        <v>664</v>
      </c>
      <c r="J6" s="96" t="s">
        <v>665</v>
      </c>
      <c r="K6" s="96">
        <v>1801689</v>
      </c>
    </row>
    <row r="7" spans="1:14" s="98" customFormat="1" ht="25.5" customHeight="1">
      <c r="A7" s="117" t="s">
        <v>561</v>
      </c>
      <c r="B7" s="113" t="s">
        <v>367</v>
      </c>
      <c r="C7" s="112" t="s">
        <v>371</v>
      </c>
      <c r="D7" s="97"/>
      <c r="E7" s="97"/>
      <c r="F7" s="100"/>
      <c r="G7" s="101"/>
      <c r="H7" s="96"/>
      <c r="I7" s="96"/>
      <c r="J7" s="96"/>
      <c r="K7" s="96"/>
    </row>
    <row r="8" spans="1:14" s="98" customFormat="1" ht="25.5" customHeight="1">
      <c r="A8" s="117" t="s">
        <v>512</v>
      </c>
      <c r="B8" s="113" t="s">
        <v>33</v>
      </c>
      <c r="C8" s="112" t="s">
        <v>35</v>
      </c>
      <c r="D8" s="96" t="s">
        <v>128</v>
      </c>
      <c r="E8" s="96" t="s">
        <v>31</v>
      </c>
      <c r="F8" s="96" t="s">
        <v>79</v>
      </c>
      <c r="G8" s="96">
        <v>1159386</v>
      </c>
      <c r="H8" s="96" t="s">
        <v>680</v>
      </c>
      <c r="I8" s="96" t="s">
        <v>666</v>
      </c>
      <c r="J8" s="96" t="s">
        <v>75</v>
      </c>
      <c r="K8" s="96">
        <v>3159543</v>
      </c>
    </row>
    <row r="9" spans="1:14" s="98" customFormat="1" ht="25.5" customHeight="1">
      <c r="A9" s="112" t="s">
        <v>514</v>
      </c>
      <c r="B9" s="113" t="s">
        <v>92</v>
      </c>
      <c r="C9" s="112" t="s">
        <v>695</v>
      </c>
      <c r="D9" s="96" t="s">
        <v>190</v>
      </c>
      <c r="E9" s="96" t="s">
        <v>99</v>
      </c>
      <c r="F9" s="96" t="s">
        <v>103</v>
      </c>
      <c r="G9" s="96">
        <v>1567643</v>
      </c>
      <c r="H9" s="96" t="s">
        <v>191</v>
      </c>
      <c r="I9" s="96" t="s">
        <v>94</v>
      </c>
      <c r="J9" s="96" t="s">
        <v>95</v>
      </c>
      <c r="K9" s="96">
        <v>2377938</v>
      </c>
    </row>
    <row r="10" spans="1:14" s="98" customFormat="1" ht="25.5" customHeight="1">
      <c r="A10" s="112" t="s">
        <v>515</v>
      </c>
      <c r="B10" s="113" t="s">
        <v>92</v>
      </c>
      <c r="C10" s="112" t="s">
        <v>171</v>
      </c>
      <c r="D10" s="118"/>
      <c r="E10" s="96" t="s">
        <v>432</v>
      </c>
      <c r="F10" s="96"/>
      <c r="G10" s="96"/>
      <c r="H10" s="118" t="s">
        <v>687</v>
      </c>
      <c r="I10" s="96" t="s">
        <v>71</v>
      </c>
      <c r="J10" s="107" t="s">
        <v>76</v>
      </c>
      <c r="K10" s="96">
        <v>1159388</v>
      </c>
    </row>
    <row r="11" spans="1:14" s="98" customFormat="1" ht="25.5" customHeight="1">
      <c r="A11" s="112" t="s">
        <v>516</v>
      </c>
      <c r="B11" s="113" t="s">
        <v>92</v>
      </c>
      <c r="C11" s="112" t="s">
        <v>696</v>
      </c>
      <c r="D11" s="118" t="s">
        <v>688</v>
      </c>
      <c r="E11" s="96" t="s">
        <v>667</v>
      </c>
      <c r="F11" s="96" t="s">
        <v>668</v>
      </c>
      <c r="G11" s="96">
        <v>1160461</v>
      </c>
      <c r="H11" s="96" t="s">
        <v>192</v>
      </c>
      <c r="I11" s="96" t="s">
        <v>104</v>
      </c>
      <c r="J11" s="96" t="s">
        <v>669</v>
      </c>
      <c r="K11" s="96">
        <v>1456592</v>
      </c>
    </row>
    <row r="12" spans="1:14" s="98" customFormat="1" ht="25.5" customHeight="1">
      <c r="A12" s="112" t="s">
        <v>517</v>
      </c>
      <c r="B12" s="113" t="s">
        <v>692</v>
      </c>
      <c r="C12" s="112" t="s">
        <v>6</v>
      </c>
      <c r="D12" s="96" t="s">
        <v>323</v>
      </c>
      <c r="E12" s="96" t="s">
        <v>576</v>
      </c>
      <c r="F12" s="96" t="s">
        <v>102</v>
      </c>
      <c r="G12" s="96">
        <v>1207170</v>
      </c>
      <c r="H12" s="96" t="s">
        <v>679</v>
      </c>
      <c r="I12" s="96" t="s">
        <v>104</v>
      </c>
      <c r="J12" s="96" t="s">
        <v>669</v>
      </c>
      <c r="K12" s="96">
        <v>1456592</v>
      </c>
    </row>
    <row r="13" spans="1:14" s="98" customFormat="1" ht="25.5" customHeight="1">
      <c r="A13" s="112" t="s">
        <v>518</v>
      </c>
      <c r="B13" s="113" t="s">
        <v>583</v>
      </c>
      <c r="C13" s="112" t="s">
        <v>525</v>
      </c>
      <c r="D13" s="118" t="s">
        <v>678</v>
      </c>
      <c r="E13" s="96" t="s">
        <v>42</v>
      </c>
      <c r="F13" s="96" t="s">
        <v>75</v>
      </c>
      <c r="G13" s="96">
        <v>3159543</v>
      </c>
      <c r="H13" s="118" t="s">
        <v>675</v>
      </c>
      <c r="I13" s="96" t="s">
        <v>111</v>
      </c>
      <c r="J13" s="96" t="s">
        <v>118</v>
      </c>
      <c r="K13" s="96">
        <v>1758674</v>
      </c>
    </row>
    <row r="14" spans="1:14" s="98" customFormat="1" ht="25.5" customHeight="1">
      <c r="A14" s="112" t="s">
        <v>519</v>
      </c>
      <c r="B14" s="113" t="s">
        <v>693</v>
      </c>
      <c r="C14" s="112" t="s">
        <v>697</v>
      </c>
      <c r="D14" s="118" t="s">
        <v>127</v>
      </c>
      <c r="E14" s="96" t="s">
        <v>576</v>
      </c>
      <c r="F14" s="96" t="s">
        <v>102</v>
      </c>
      <c r="G14" s="96">
        <v>1207170</v>
      </c>
      <c r="H14" s="96" t="s">
        <v>673</v>
      </c>
      <c r="I14" s="96" t="s">
        <v>104</v>
      </c>
      <c r="J14" s="96" t="s">
        <v>669</v>
      </c>
      <c r="K14" s="96">
        <v>1456592</v>
      </c>
    </row>
    <row r="15" spans="1:14" s="98" customFormat="1" ht="25.5" customHeight="1">
      <c r="A15" s="112" t="s">
        <v>520</v>
      </c>
      <c r="B15" s="113" t="s">
        <v>584</v>
      </c>
      <c r="C15" s="112" t="s">
        <v>444</v>
      </c>
      <c r="D15" s="118" t="s">
        <v>677</v>
      </c>
      <c r="E15" s="96" t="s">
        <v>42</v>
      </c>
      <c r="F15" s="96" t="s">
        <v>75</v>
      </c>
      <c r="G15" s="96">
        <v>3159543</v>
      </c>
      <c r="H15" s="118" t="s">
        <v>676</v>
      </c>
      <c r="I15" s="96" t="s">
        <v>111</v>
      </c>
      <c r="J15" s="96" t="s">
        <v>118</v>
      </c>
      <c r="K15" s="96">
        <v>1758674</v>
      </c>
    </row>
    <row r="16" spans="1:14" s="98" customFormat="1" ht="25.5" customHeight="1">
      <c r="A16" s="112" t="s">
        <v>521</v>
      </c>
      <c r="B16" s="113" t="s">
        <v>92</v>
      </c>
      <c r="C16" s="112" t="s">
        <v>470</v>
      </c>
      <c r="D16" s="96" t="s">
        <v>486</v>
      </c>
      <c r="E16" s="96" t="s">
        <v>31</v>
      </c>
      <c r="F16" s="96" t="s">
        <v>79</v>
      </c>
      <c r="G16" s="96">
        <v>1159386</v>
      </c>
      <c r="H16" s="118" t="s">
        <v>689</v>
      </c>
      <c r="I16" s="119" t="s">
        <v>666</v>
      </c>
      <c r="J16" s="96" t="s">
        <v>75</v>
      </c>
      <c r="K16" s="96">
        <v>3159543</v>
      </c>
      <c r="L16" s="102"/>
      <c r="M16" s="102"/>
      <c r="N16" s="102"/>
    </row>
    <row r="17" spans="1:30" s="98" customFormat="1" ht="25.5" customHeight="1">
      <c r="A17" s="112" t="s">
        <v>527</v>
      </c>
      <c r="B17" s="113" t="s">
        <v>694</v>
      </c>
      <c r="C17" s="113" t="s">
        <v>698</v>
      </c>
      <c r="D17" s="96" t="s">
        <v>548</v>
      </c>
      <c r="E17" s="96" t="s">
        <v>31</v>
      </c>
      <c r="F17" s="96" t="s">
        <v>79</v>
      </c>
      <c r="G17" s="96">
        <v>1159386</v>
      </c>
      <c r="H17" s="96" t="s">
        <v>672</v>
      </c>
      <c r="I17" s="96" t="s">
        <v>666</v>
      </c>
      <c r="J17" s="96" t="s">
        <v>75</v>
      </c>
      <c r="K17" s="96">
        <v>3159543</v>
      </c>
      <c r="L17" s="102"/>
      <c r="M17" s="102"/>
    </row>
    <row r="18" spans="1:30" s="98" customFormat="1" ht="25.5" customHeight="1">
      <c r="A18" s="112" t="s">
        <v>530</v>
      </c>
      <c r="B18" s="171" t="s">
        <v>694</v>
      </c>
      <c r="C18" s="114" t="s">
        <v>699</v>
      </c>
      <c r="D18" s="96" t="s">
        <v>690</v>
      </c>
      <c r="E18" s="96" t="s">
        <v>104</v>
      </c>
      <c r="F18" s="96" t="s">
        <v>669</v>
      </c>
      <c r="G18" s="96">
        <v>1456592</v>
      </c>
      <c r="H18" s="96" t="s">
        <v>691</v>
      </c>
      <c r="I18" s="96" t="s">
        <v>666</v>
      </c>
      <c r="J18" s="96" t="s">
        <v>75</v>
      </c>
      <c r="K18" s="96">
        <v>3159543</v>
      </c>
      <c r="L18" s="102"/>
      <c r="M18" s="102"/>
    </row>
    <row r="19" spans="1:30" s="98" customFormat="1" ht="25.5" customHeight="1">
      <c r="A19" s="115" t="s">
        <v>560</v>
      </c>
      <c r="B19" s="115" t="s">
        <v>586</v>
      </c>
      <c r="C19" s="115" t="s">
        <v>571</v>
      </c>
      <c r="D19" s="96" t="s">
        <v>686</v>
      </c>
      <c r="E19" s="100" t="s">
        <v>111</v>
      </c>
      <c r="F19" s="101" t="s">
        <v>118</v>
      </c>
      <c r="G19" s="96">
        <v>1758674</v>
      </c>
      <c r="H19" s="96" t="s">
        <v>674</v>
      </c>
      <c r="I19" s="96" t="s">
        <v>666</v>
      </c>
      <c r="J19" s="96" t="s">
        <v>75</v>
      </c>
      <c r="K19" s="96">
        <v>3159543</v>
      </c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</row>
    <row r="20" spans="1:30" s="98" customFormat="1" ht="20.25" hidden="1" customHeight="1">
      <c r="A20" s="4" t="s">
        <v>590</v>
      </c>
      <c r="B20" s="1" t="s">
        <v>601</v>
      </c>
      <c r="C20" s="1" t="s">
        <v>700</v>
      </c>
      <c r="D20" s="96"/>
      <c r="E20" s="97" t="s">
        <v>715</v>
      </c>
      <c r="F20" s="97"/>
      <c r="G20" s="97"/>
      <c r="H20" s="96"/>
      <c r="I20" s="96"/>
      <c r="J20" s="96"/>
      <c r="K20" s="96"/>
      <c r="L20" s="102"/>
      <c r="M20" s="102"/>
      <c r="N20" s="120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102"/>
      <c r="AB20" s="102"/>
      <c r="AC20" s="102"/>
      <c r="AD20" s="102"/>
    </row>
    <row r="21" spans="1:30" s="98" customFormat="1" ht="25.5" customHeight="1">
      <c r="A21" s="4" t="s">
        <v>591</v>
      </c>
      <c r="B21" s="1" t="s">
        <v>603</v>
      </c>
      <c r="C21" s="131" t="s">
        <v>701</v>
      </c>
      <c r="D21" s="96"/>
      <c r="E21" s="96"/>
      <c r="F21" s="96"/>
      <c r="G21" s="96"/>
      <c r="H21" s="96"/>
      <c r="I21" s="96"/>
      <c r="J21" s="96"/>
      <c r="K21" s="96"/>
    </row>
    <row r="22" spans="1:30" s="98" customFormat="1" ht="25.5" customHeight="1">
      <c r="A22" s="4" t="s">
        <v>592</v>
      </c>
      <c r="B22" s="131" t="s">
        <v>602</v>
      </c>
      <c r="C22" s="131" t="s">
        <v>702</v>
      </c>
      <c r="D22" s="96" t="s">
        <v>720</v>
      </c>
      <c r="E22" s="96" t="s">
        <v>721</v>
      </c>
      <c r="F22" s="96"/>
      <c r="G22" s="96">
        <v>11766311</v>
      </c>
      <c r="H22" s="96" t="s">
        <v>720</v>
      </c>
      <c r="I22" s="96" t="s">
        <v>722</v>
      </c>
      <c r="J22" s="96"/>
      <c r="K22" s="96">
        <v>1507972</v>
      </c>
    </row>
    <row r="23" spans="1:30" s="98" customFormat="1" ht="25.5" customHeight="1">
      <c r="A23" s="4" t="s">
        <v>593</v>
      </c>
      <c r="B23" s="1" t="s">
        <v>604</v>
      </c>
      <c r="C23" s="131" t="s">
        <v>703</v>
      </c>
      <c r="D23" s="96" t="s">
        <v>718</v>
      </c>
      <c r="E23" s="100" t="s">
        <v>717</v>
      </c>
      <c r="F23" s="101"/>
      <c r="G23" s="99">
        <v>1187949</v>
      </c>
      <c r="H23" s="96" t="s">
        <v>718</v>
      </c>
      <c r="I23" s="96" t="s">
        <v>666</v>
      </c>
      <c r="J23" s="96" t="s">
        <v>75</v>
      </c>
      <c r="K23" s="96">
        <v>3159543</v>
      </c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</row>
    <row r="24" spans="1:30" ht="25.5" customHeight="1">
      <c r="A24" s="4" t="s">
        <v>594</v>
      </c>
      <c r="B24" s="1" t="s">
        <v>604</v>
      </c>
      <c r="C24" s="131" t="s">
        <v>704</v>
      </c>
      <c r="D24" s="99" t="s">
        <v>716</v>
      </c>
      <c r="E24" s="99" t="s">
        <v>717</v>
      </c>
      <c r="F24" s="99"/>
      <c r="G24" s="99">
        <v>1187949</v>
      </c>
      <c r="H24" s="99" t="s">
        <v>716</v>
      </c>
      <c r="I24" s="99" t="s">
        <v>666</v>
      </c>
      <c r="J24" s="96" t="s">
        <v>75</v>
      </c>
      <c r="K24" s="96">
        <v>3159543</v>
      </c>
    </row>
    <row r="25" spans="1:30" ht="25.5" hidden="1" customHeight="1">
      <c r="A25" s="4" t="s">
        <v>595</v>
      </c>
      <c r="B25" s="1" t="s">
        <v>605</v>
      </c>
      <c r="C25" s="131" t="s">
        <v>705</v>
      </c>
      <c r="D25" s="96" t="s">
        <v>710</v>
      </c>
      <c r="E25" s="99" t="s">
        <v>713</v>
      </c>
      <c r="F25" s="96" t="s">
        <v>77</v>
      </c>
      <c r="G25" s="99">
        <v>178655</v>
      </c>
      <c r="H25" s="99" t="s">
        <v>710</v>
      </c>
      <c r="I25" s="99" t="s">
        <v>714</v>
      </c>
      <c r="J25" s="99" t="s">
        <v>719</v>
      </c>
      <c r="K25" s="99">
        <v>1771433</v>
      </c>
    </row>
    <row r="26" spans="1:30" ht="25.5" customHeight="1">
      <c r="A26" s="4" t="s">
        <v>596</v>
      </c>
      <c r="B26" s="1" t="s">
        <v>606</v>
      </c>
      <c r="C26" s="131" t="s">
        <v>706</v>
      </c>
      <c r="D26" s="96" t="s">
        <v>711</v>
      </c>
      <c r="E26" s="99" t="s">
        <v>713</v>
      </c>
      <c r="F26" s="96" t="s">
        <v>77</v>
      </c>
      <c r="G26" s="99">
        <v>178655</v>
      </c>
      <c r="H26" s="96" t="s">
        <v>711</v>
      </c>
      <c r="I26" s="99" t="s">
        <v>714</v>
      </c>
      <c r="J26" s="99" t="s">
        <v>719</v>
      </c>
      <c r="K26" s="99">
        <v>1771433</v>
      </c>
    </row>
    <row r="27" spans="1:30" ht="25.5" customHeight="1">
      <c r="A27" s="4" t="s">
        <v>597</v>
      </c>
      <c r="B27" s="1" t="s">
        <v>33</v>
      </c>
      <c r="C27" s="1" t="s">
        <v>35</v>
      </c>
      <c r="D27" s="99"/>
      <c r="E27" s="99"/>
      <c r="F27" s="99"/>
      <c r="G27" s="99"/>
      <c r="H27" s="99"/>
      <c r="I27" s="99"/>
      <c r="J27" s="99"/>
      <c r="K27" s="99"/>
    </row>
    <row r="28" spans="1:30" ht="25.5" customHeight="1">
      <c r="A28" s="4" t="s">
        <v>598</v>
      </c>
      <c r="B28" s="1" t="s">
        <v>607</v>
      </c>
      <c r="C28" s="1" t="s">
        <v>707</v>
      </c>
      <c r="D28" s="99" t="s">
        <v>709</v>
      </c>
      <c r="E28" s="99" t="s">
        <v>667</v>
      </c>
      <c r="F28" s="96" t="s">
        <v>668</v>
      </c>
      <c r="G28" s="99">
        <v>1160461</v>
      </c>
      <c r="H28" s="99" t="s">
        <v>709</v>
      </c>
      <c r="I28" s="99" t="s">
        <v>104</v>
      </c>
      <c r="J28" s="96" t="s">
        <v>669</v>
      </c>
      <c r="K28" s="99">
        <v>1456592</v>
      </c>
    </row>
    <row r="29" spans="1:30" ht="25.5" customHeight="1">
      <c r="A29" s="4" t="s">
        <v>599</v>
      </c>
      <c r="B29" s="131" t="s">
        <v>585</v>
      </c>
      <c r="C29" s="1" t="s">
        <v>708</v>
      </c>
      <c r="D29" s="99" t="s">
        <v>712</v>
      </c>
      <c r="E29" s="99" t="s">
        <v>104</v>
      </c>
      <c r="F29" s="96" t="s">
        <v>669</v>
      </c>
      <c r="G29" s="99">
        <v>1456592</v>
      </c>
      <c r="H29" s="99" t="s">
        <v>712</v>
      </c>
      <c r="I29" s="99" t="s">
        <v>666</v>
      </c>
      <c r="J29" s="96" t="s">
        <v>75</v>
      </c>
      <c r="K29" s="96">
        <v>3159543</v>
      </c>
    </row>
    <row r="30" spans="1:30" ht="25.5" customHeight="1">
      <c r="A30" s="4" t="s">
        <v>600</v>
      </c>
      <c r="B30" s="1" t="s">
        <v>603</v>
      </c>
      <c r="C30" s="131" t="s">
        <v>701</v>
      </c>
      <c r="D30" s="99"/>
      <c r="E30" s="99"/>
      <c r="F30" s="99"/>
      <c r="G30" s="99"/>
      <c r="H30" s="99"/>
      <c r="I30" s="99"/>
      <c r="J30" s="99"/>
      <c r="K30" s="99"/>
    </row>
    <row r="31" spans="1:30" ht="25.5" hidden="1" customHeight="1">
      <c r="A31" s="4" t="s">
        <v>774</v>
      </c>
      <c r="B31" s="1" t="s">
        <v>776</v>
      </c>
      <c r="C31" s="131" t="s">
        <v>745</v>
      </c>
      <c r="D31" s="99"/>
      <c r="E31" s="99" t="s">
        <v>104</v>
      </c>
      <c r="F31" s="99" t="s">
        <v>669</v>
      </c>
      <c r="G31" s="99">
        <v>1456592</v>
      </c>
      <c r="H31" s="99"/>
      <c r="I31" s="99" t="s">
        <v>666</v>
      </c>
      <c r="J31" s="96" t="s">
        <v>75</v>
      </c>
      <c r="K31" s="99">
        <v>1158372</v>
      </c>
    </row>
    <row r="32" spans="1:30" ht="25.5" customHeight="1">
      <c r="A32" s="4" t="s">
        <v>775</v>
      </c>
      <c r="B32" s="1" t="s">
        <v>65</v>
      </c>
      <c r="C32" s="131" t="s">
        <v>777</v>
      </c>
      <c r="D32" s="99" t="s">
        <v>829</v>
      </c>
      <c r="E32" s="99" t="s">
        <v>110</v>
      </c>
      <c r="F32" s="96" t="s">
        <v>685</v>
      </c>
      <c r="G32" s="96">
        <v>277525</v>
      </c>
      <c r="H32" s="99" t="s">
        <v>829</v>
      </c>
      <c r="I32" s="99" t="s">
        <v>666</v>
      </c>
      <c r="J32" s="96" t="s">
        <v>75</v>
      </c>
      <c r="K32" s="96">
        <v>3159543</v>
      </c>
    </row>
    <row r="33" spans="1:11" ht="25.5" customHeight="1">
      <c r="A33" s="4" t="s">
        <v>780</v>
      </c>
      <c r="B33" s="1" t="s">
        <v>781</v>
      </c>
      <c r="C33" s="131" t="s">
        <v>745</v>
      </c>
      <c r="D33" s="99" t="s">
        <v>825</v>
      </c>
      <c r="E33" s="99" t="s">
        <v>104</v>
      </c>
      <c r="F33" s="99" t="s">
        <v>669</v>
      </c>
      <c r="G33" s="99">
        <v>1456592</v>
      </c>
      <c r="H33" s="99" t="s">
        <v>825</v>
      </c>
      <c r="I33" s="99" t="s">
        <v>666</v>
      </c>
      <c r="J33" s="96" t="s">
        <v>75</v>
      </c>
      <c r="K33" s="96">
        <v>3159543</v>
      </c>
    </row>
    <row r="34" spans="1:11" ht="25.5" customHeight="1">
      <c r="A34" s="4" t="s">
        <v>788</v>
      </c>
      <c r="B34" s="1" t="s">
        <v>601</v>
      </c>
      <c r="C34" s="131" t="s">
        <v>700</v>
      </c>
      <c r="D34" s="99"/>
      <c r="E34" s="99"/>
      <c r="F34" s="99"/>
      <c r="G34" s="99"/>
      <c r="H34" s="99"/>
      <c r="I34" s="99"/>
      <c r="J34" s="99"/>
      <c r="K34" s="99"/>
    </row>
    <row r="35" spans="1:11" ht="25.5" customHeight="1">
      <c r="A35" s="4" t="s">
        <v>789</v>
      </c>
      <c r="B35" s="1" t="s">
        <v>802</v>
      </c>
      <c r="C35" s="131" t="s">
        <v>807</v>
      </c>
      <c r="D35" s="99" t="s">
        <v>808</v>
      </c>
      <c r="E35" s="99" t="s">
        <v>31</v>
      </c>
      <c r="F35" s="96" t="s">
        <v>79</v>
      </c>
      <c r="G35" s="96">
        <v>1159386</v>
      </c>
      <c r="H35" s="99" t="s">
        <v>808</v>
      </c>
      <c r="I35" s="99" t="s">
        <v>666</v>
      </c>
      <c r="J35" s="96" t="s">
        <v>75</v>
      </c>
      <c r="K35" s="96">
        <v>3159543</v>
      </c>
    </row>
    <row r="36" spans="1:11" ht="25.5" customHeight="1">
      <c r="A36" s="4" t="s">
        <v>790</v>
      </c>
      <c r="B36" s="1" t="s">
        <v>809</v>
      </c>
      <c r="C36" s="131" t="s">
        <v>810</v>
      </c>
      <c r="D36" s="99" t="s">
        <v>813</v>
      </c>
      <c r="E36" s="99" t="s">
        <v>31</v>
      </c>
      <c r="F36" s="96" t="s">
        <v>811</v>
      </c>
      <c r="G36" s="96">
        <v>1159387</v>
      </c>
      <c r="H36" s="99" t="s">
        <v>813</v>
      </c>
      <c r="I36" s="99" t="s">
        <v>666</v>
      </c>
      <c r="J36" s="96" t="s">
        <v>812</v>
      </c>
      <c r="K36" s="96">
        <v>3159543</v>
      </c>
    </row>
    <row r="37" spans="1:11" ht="25.5" customHeight="1">
      <c r="A37" s="4" t="s">
        <v>791</v>
      </c>
      <c r="B37" s="1"/>
      <c r="C37" s="131"/>
      <c r="D37" s="99"/>
      <c r="E37" s="99"/>
      <c r="F37" s="99"/>
      <c r="G37" s="99"/>
      <c r="H37" s="99"/>
      <c r="I37" s="99"/>
      <c r="J37" s="99"/>
      <c r="K37" s="99"/>
    </row>
    <row r="38" spans="1:11" ht="25.5" customHeight="1">
      <c r="A38" s="4" t="s">
        <v>792</v>
      </c>
      <c r="B38" s="1"/>
      <c r="C38" s="131"/>
      <c r="D38" s="99"/>
      <c r="E38" s="99"/>
      <c r="F38" s="99"/>
      <c r="G38" s="99"/>
      <c r="H38" s="99"/>
      <c r="I38" s="99"/>
      <c r="J38" s="99"/>
      <c r="K38" s="99"/>
    </row>
    <row r="39" spans="1:11" ht="25.5" customHeight="1">
      <c r="A39" s="4" t="s">
        <v>793</v>
      </c>
      <c r="B39" s="1"/>
      <c r="C39" s="131"/>
      <c r="D39" s="99"/>
      <c r="E39" s="99"/>
      <c r="F39" s="99"/>
      <c r="G39" s="99"/>
      <c r="H39" s="99"/>
      <c r="I39" s="99"/>
      <c r="J39" s="99"/>
      <c r="K39" s="99"/>
    </row>
  </sheetData>
  <mergeCells count="1">
    <mergeCell ref="A1:K1"/>
  </mergeCells>
  <phoneticPr fontId="2" type="noConversion"/>
  <printOptions horizontalCentered="1" verticalCentered="1"/>
  <pageMargins left="0.15748031496062992" right="0.15748031496062992" top="0.15748031496062992" bottom="0.19685039370078741" header="0.15748031496062992" footer="0.19685039370078741"/>
  <pageSetup paperSize="9" scale="7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9"/>
  <sheetViews>
    <sheetView tabSelected="1" topLeftCell="A16" zoomScale="75" workbookViewId="0">
      <selection activeCell="A37" sqref="A37:B39"/>
    </sheetView>
  </sheetViews>
  <sheetFormatPr defaultColWidth="12.42578125" defaultRowHeight="18.75" customHeight="1"/>
  <cols>
    <col min="1" max="1" width="14.5703125" style="149" bestFit="1" customWidth="1"/>
    <col min="2" max="2" width="40.7109375" style="149" customWidth="1"/>
    <col min="3" max="3" width="37.28515625" style="149" customWidth="1"/>
    <col min="4" max="4" width="38" style="149" hidden="1" customWidth="1"/>
    <col min="5" max="5" width="10.7109375" style="149" hidden="1" customWidth="1"/>
    <col min="6" max="17" width="5.28515625" style="149" customWidth="1"/>
    <col min="18" max="18" width="12.42578125" style="149"/>
    <col min="19" max="19" width="13.140625" style="149" bestFit="1" customWidth="1"/>
    <col min="20" max="16384" width="12.42578125" style="149"/>
  </cols>
  <sheetData>
    <row r="1" spans="1:19" ht="18.75" customHeight="1">
      <c r="A1" s="148"/>
      <c r="S1" s="149" t="s">
        <v>833</v>
      </c>
    </row>
    <row r="2" spans="1:19" ht="18.75" customHeight="1">
      <c r="A2" s="230" t="s">
        <v>661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</row>
    <row r="3" spans="1:19" s="153" customFormat="1" ht="18.75" customHeight="1">
      <c r="A3" s="150" t="s">
        <v>488</v>
      </c>
      <c r="B3" s="150" t="s">
        <v>0</v>
      </c>
      <c r="C3" s="150" t="s">
        <v>2</v>
      </c>
      <c r="D3" s="151" t="s">
        <v>489</v>
      </c>
      <c r="E3" s="151" t="s">
        <v>3</v>
      </c>
      <c r="F3" s="152" t="s">
        <v>490</v>
      </c>
      <c r="G3" s="152" t="s">
        <v>491</v>
      </c>
      <c r="H3" s="152" t="s">
        <v>492</v>
      </c>
      <c r="I3" s="152" t="s">
        <v>493</v>
      </c>
      <c r="J3" s="152" t="s">
        <v>494</v>
      </c>
      <c r="K3" s="152" t="s">
        <v>495</v>
      </c>
      <c r="L3" s="152" t="s">
        <v>496</v>
      </c>
      <c r="M3" s="152" t="s">
        <v>497</v>
      </c>
      <c r="N3" s="152" t="s">
        <v>498</v>
      </c>
      <c r="O3" s="152" t="s">
        <v>499</v>
      </c>
      <c r="P3" s="152" t="s">
        <v>500</v>
      </c>
      <c r="Q3" s="152" t="s">
        <v>501</v>
      </c>
    </row>
    <row r="4" spans="1:19" ht="18.75" customHeight="1">
      <c r="A4" s="154" t="s">
        <v>509</v>
      </c>
      <c r="B4" s="155" t="s">
        <v>65</v>
      </c>
      <c r="C4" s="156" t="s">
        <v>642</v>
      </c>
      <c r="D4" s="157" t="s">
        <v>502</v>
      </c>
      <c r="E4" s="158" t="e">
        <f>DAYS360(#REF!,#REF!)</f>
        <v>#REF!</v>
      </c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59">
        <v>41636</v>
      </c>
    </row>
    <row r="5" spans="1:19" ht="18.75" customHeight="1">
      <c r="A5" s="154" t="s">
        <v>509</v>
      </c>
      <c r="B5" s="155" t="s">
        <v>16</v>
      </c>
      <c r="C5" s="156" t="s">
        <v>643</v>
      </c>
      <c r="D5" s="157" t="s">
        <v>503</v>
      </c>
      <c r="E5" s="158" t="e">
        <f>DAYS360(A1,#REF!)</f>
        <v>#REF!</v>
      </c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59">
        <v>41653</v>
      </c>
    </row>
    <row r="6" spans="1:19" s="160" customFormat="1" ht="18.75" customHeight="1">
      <c r="A6" s="154" t="s">
        <v>510</v>
      </c>
      <c r="B6" s="155" t="s">
        <v>23</v>
      </c>
      <c r="C6" s="156" t="s">
        <v>644</v>
      </c>
      <c r="D6" s="157" t="s">
        <v>31</v>
      </c>
      <c r="E6" s="158" t="e">
        <f>DAYS360(#REF!,#REF!)</f>
        <v>#REF!</v>
      </c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59">
        <v>41639</v>
      </c>
    </row>
    <row r="7" spans="1:19" s="160" customFormat="1" ht="18.75" customHeight="1">
      <c r="A7" s="154" t="s">
        <v>511</v>
      </c>
      <c r="B7" s="223" t="s">
        <v>25</v>
      </c>
      <c r="C7" s="224" t="s">
        <v>25</v>
      </c>
      <c r="D7" s="157" t="s">
        <v>503</v>
      </c>
      <c r="E7" s="158" t="e">
        <f>DAYS360(#REF!,#REF!)</f>
        <v>#REF!</v>
      </c>
      <c r="F7" s="167"/>
      <c r="G7" s="167"/>
      <c r="H7" s="167"/>
      <c r="I7" s="167"/>
      <c r="J7" s="167"/>
      <c r="K7" s="167"/>
      <c r="L7" s="167"/>
      <c r="M7" s="158"/>
      <c r="N7" s="158"/>
      <c r="O7" s="158"/>
      <c r="P7" s="158"/>
      <c r="Q7" s="158"/>
      <c r="R7" s="159">
        <v>41464</v>
      </c>
    </row>
    <row r="8" spans="1:19" s="160" customFormat="1" ht="18.75" customHeight="1">
      <c r="A8" s="154" t="s">
        <v>567</v>
      </c>
      <c r="B8" s="223" t="s">
        <v>367</v>
      </c>
      <c r="C8" s="224" t="s">
        <v>645</v>
      </c>
      <c r="D8" s="161" t="s">
        <v>505</v>
      </c>
      <c r="E8" s="158" t="e">
        <f>DAYS360(A2,#REF!)</f>
        <v>#VALUE!</v>
      </c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9"/>
    </row>
    <row r="9" spans="1:19" s="160" customFormat="1" ht="18.75" customHeight="1">
      <c r="A9" s="154" t="s">
        <v>512</v>
      </c>
      <c r="B9" s="223" t="s">
        <v>33</v>
      </c>
      <c r="C9" s="224" t="s">
        <v>646</v>
      </c>
      <c r="D9" s="157" t="s">
        <v>504</v>
      </c>
      <c r="E9" s="158" t="e">
        <f>DAYS360(#REF!,#REF!)</f>
        <v>#REF!</v>
      </c>
      <c r="F9" s="167"/>
      <c r="G9" s="167"/>
      <c r="H9" s="167"/>
      <c r="I9" s="167"/>
      <c r="J9" s="167"/>
      <c r="K9" s="158"/>
      <c r="L9" s="158"/>
      <c r="M9" s="158"/>
      <c r="N9" s="158"/>
      <c r="O9" s="158"/>
      <c r="P9" s="158"/>
      <c r="Q9" s="158"/>
      <c r="R9" s="159">
        <v>41425</v>
      </c>
    </row>
    <row r="10" spans="1:19" s="160" customFormat="1" ht="30">
      <c r="A10" s="162" t="s">
        <v>514</v>
      </c>
      <c r="B10" s="155" t="s">
        <v>92</v>
      </c>
      <c r="C10" s="162" t="s">
        <v>533</v>
      </c>
      <c r="D10" s="157" t="s">
        <v>506</v>
      </c>
      <c r="E10" s="158"/>
      <c r="F10" s="168"/>
      <c r="G10" s="168"/>
      <c r="H10" s="168"/>
      <c r="I10" s="168"/>
      <c r="J10" s="168"/>
      <c r="K10" s="170"/>
      <c r="L10" s="170"/>
      <c r="M10" s="170"/>
      <c r="N10" s="170"/>
      <c r="O10" s="170"/>
      <c r="P10" s="170"/>
      <c r="Q10" s="170"/>
      <c r="R10" s="159">
        <v>41771</v>
      </c>
    </row>
    <row r="11" spans="1:19" s="160" customFormat="1" ht="30">
      <c r="A11" s="162" t="s">
        <v>515</v>
      </c>
      <c r="B11" s="155" t="s">
        <v>92</v>
      </c>
      <c r="C11" s="162" t="s">
        <v>534</v>
      </c>
      <c r="D11" s="158" t="s">
        <v>506</v>
      </c>
      <c r="E11" s="158"/>
      <c r="F11" s="168"/>
      <c r="G11" s="168"/>
      <c r="H11" s="168"/>
      <c r="I11" s="168"/>
      <c r="J11" s="168"/>
      <c r="K11" s="170"/>
      <c r="L11" s="170"/>
      <c r="M11" s="170"/>
      <c r="N11" s="170"/>
      <c r="O11" s="170"/>
      <c r="P11" s="170"/>
      <c r="Q11" s="170"/>
      <c r="R11" s="159">
        <v>41771</v>
      </c>
    </row>
    <row r="12" spans="1:19" s="160" customFormat="1" ht="30">
      <c r="A12" s="162" t="s">
        <v>516</v>
      </c>
      <c r="B12" s="155" t="s">
        <v>92</v>
      </c>
      <c r="C12" s="162" t="s">
        <v>93</v>
      </c>
      <c r="D12" s="157" t="s">
        <v>507</v>
      </c>
      <c r="E12" s="158"/>
      <c r="F12" s="168"/>
      <c r="G12" s="168"/>
      <c r="H12" s="168"/>
      <c r="I12" s="168"/>
      <c r="J12" s="168"/>
      <c r="K12" s="170"/>
      <c r="L12" s="170"/>
      <c r="M12" s="170"/>
      <c r="N12" s="170"/>
      <c r="O12" s="170"/>
      <c r="P12" s="170"/>
      <c r="Q12" s="170"/>
      <c r="R12" s="159">
        <v>41771</v>
      </c>
    </row>
    <row r="13" spans="1:19" ht="18.75" customHeight="1">
      <c r="A13" s="162" t="s">
        <v>517</v>
      </c>
      <c r="B13" s="155" t="s">
        <v>641</v>
      </c>
      <c r="C13" s="162" t="s">
        <v>543</v>
      </c>
      <c r="D13" s="158" t="s">
        <v>506</v>
      </c>
      <c r="E13" s="158"/>
      <c r="F13" s="167"/>
      <c r="G13" s="167"/>
      <c r="H13" s="167"/>
      <c r="I13" s="167"/>
      <c r="J13" s="167"/>
      <c r="K13" s="167"/>
      <c r="L13" s="167"/>
      <c r="M13" s="158"/>
      <c r="N13" s="158"/>
      <c r="O13" s="158"/>
      <c r="P13" s="158"/>
      <c r="Q13" s="158"/>
      <c r="R13" s="159">
        <v>41882</v>
      </c>
    </row>
    <row r="14" spans="1:19" ht="18.75" customHeight="1">
      <c r="A14" s="162" t="s">
        <v>518</v>
      </c>
      <c r="B14" s="155" t="s">
        <v>583</v>
      </c>
      <c r="C14" s="162" t="s">
        <v>647</v>
      </c>
      <c r="D14" s="158" t="s">
        <v>506</v>
      </c>
      <c r="E14" s="158"/>
      <c r="F14" s="167"/>
      <c r="G14" s="167"/>
      <c r="H14" s="167"/>
      <c r="I14" s="167"/>
      <c r="J14" s="167"/>
      <c r="K14" s="167"/>
      <c r="L14" s="158"/>
      <c r="M14" s="158"/>
      <c r="N14" s="158"/>
      <c r="O14" s="158"/>
      <c r="P14" s="158"/>
      <c r="Q14" s="158"/>
      <c r="R14" s="159">
        <v>41816</v>
      </c>
    </row>
    <row r="15" spans="1:19" s="163" customFormat="1" ht="18.75" customHeight="1">
      <c r="A15" s="162" t="s">
        <v>519</v>
      </c>
      <c r="B15" s="155" t="s">
        <v>585</v>
      </c>
      <c r="C15" s="162" t="s">
        <v>535</v>
      </c>
      <c r="D15" s="161" t="s">
        <v>508</v>
      </c>
      <c r="E15" s="161"/>
      <c r="F15" s="169" t="s">
        <v>566</v>
      </c>
      <c r="G15" s="169"/>
      <c r="H15" s="169"/>
      <c r="I15" s="169"/>
      <c r="J15" s="169"/>
      <c r="K15" s="169"/>
      <c r="L15" s="169"/>
      <c r="M15" s="169"/>
      <c r="N15" s="169"/>
      <c r="O15" s="161"/>
      <c r="P15" s="161"/>
      <c r="Q15" s="161"/>
      <c r="R15" s="159">
        <v>41912</v>
      </c>
    </row>
    <row r="16" spans="1:19" ht="18.75" customHeight="1">
      <c r="A16" s="162" t="s">
        <v>520</v>
      </c>
      <c r="B16" s="155" t="s">
        <v>584</v>
      </c>
      <c r="C16" s="162" t="s">
        <v>648</v>
      </c>
      <c r="D16" s="158" t="s">
        <v>508</v>
      </c>
      <c r="E16" s="158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58"/>
      <c r="Q16" s="158"/>
      <c r="R16" s="159">
        <v>41914</v>
      </c>
    </row>
    <row r="17" spans="1:19" ht="30">
      <c r="A17" s="162" t="s">
        <v>521</v>
      </c>
      <c r="B17" s="155" t="s">
        <v>92</v>
      </c>
      <c r="C17" s="162" t="s">
        <v>532</v>
      </c>
      <c r="D17" s="158" t="s">
        <v>31</v>
      </c>
      <c r="E17" s="158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58"/>
      <c r="Q17" s="158"/>
      <c r="R17" s="159">
        <v>41943</v>
      </c>
    </row>
    <row r="18" spans="1:19" s="160" customFormat="1" ht="18.75" customHeight="1">
      <c r="A18" s="162" t="s">
        <v>527</v>
      </c>
      <c r="B18" s="155" t="s">
        <v>585</v>
      </c>
      <c r="C18" s="155" t="s">
        <v>549</v>
      </c>
      <c r="D18" s="158"/>
      <c r="E18" s="158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58"/>
      <c r="R18" s="159">
        <v>41973</v>
      </c>
    </row>
    <row r="19" spans="1:19" s="160" customFormat="1" ht="18.75" customHeight="1">
      <c r="A19" s="162" t="s">
        <v>530</v>
      </c>
      <c r="B19" s="155" t="s">
        <v>659</v>
      </c>
      <c r="C19" s="155" t="s">
        <v>538</v>
      </c>
      <c r="D19" s="158"/>
      <c r="E19" s="158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59">
        <v>42004</v>
      </c>
    </row>
    <row r="20" spans="1:19" s="160" customFormat="1" ht="18.75" customHeight="1">
      <c r="A20" s="164" t="s">
        <v>560</v>
      </c>
      <c r="B20" s="162" t="s">
        <v>586</v>
      </c>
      <c r="C20" s="162" t="s">
        <v>649</v>
      </c>
      <c r="D20" s="158"/>
      <c r="E20" s="158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235">
        <v>41639</v>
      </c>
    </row>
    <row r="21" spans="1:19" s="160" customFormat="1" ht="18.75" hidden="1" customHeight="1">
      <c r="A21" s="164" t="s">
        <v>590</v>
      </c>
      <c r="B21" s="162" t="s">
        <v>601</v>
      </c>
      <c r="C21" s="162" t="s">
        <v>650</v>
      </c>
      <c r="D21" s="158"/>
      <c r="E21" s="158"/>
      <c r="F21" s="167"/>
      <c r="G21" s="167"/>
      <c r="H21" s="167"/>
      <c r="I21" s="167"/>
      <c r="J21" s="167"/>
      <c r="K21" s="167"/>
      <c r="L21" s="167"/>
      <c r="M21" s="158"/>
      <c r="N21" s="158"/>
      <c r="O21" s="158"/>
      <c r="P21" s="158"/>
      <c r="Q21" s="158"/>
      <c r="R21" s="226">
        <v>41457</v>
      </c>
    </row>
    <row r="22" spans="1:19" s="160" customFormat="1" ht="18.75" customHeight="1">
      <c r="A22" s="164" t="s">
        <v>591</v>
      </c>
      <c r="B22" s="162" t="s">
        <v>603</v>
      </c>
      <c r="C22" s="155" t="s">
        <v>651</v>
      </c>
      <c r="D22" s="158"/>
      <c r="E22" s="158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58"/>
      <c r="R22" s="159">
        <v>41973</v>
      </c>
    </row>
    <row r="23" spans="1:19" s="160" customFormat="1" ht="18.75" customHeight="1">
      <c r="A23" s="164" t="s">
        <v>592</v>
      </c>
      <c r="B23" s="155" t="s">
        <v>602</v>
      </c>
      <c r="C23" s="155" t="s">
        <v>652</v>
      </c>
      <c r="D23" s="157" t="s">
        <v>504</v>
      </c>
      <c r="E23" s="158" t="e">
        <f>DAYS360(A4,#REF!)</f>
        <v>#VALUE!</v>
      </c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59">
        <v>41975</v>
      </c>
    </row>
    <row r="24" spans="1:19" s="160" customFormat="1" ht="18.75" customHeight="1">
      <c r="A24" s="164" t="s">
        <v>593</v>
      </c>
      <c r="B24" s="162" t="s">
        <v>604</v>
      </c>
      <c r="C24" s="155" t="s">
        <v>653</v>
      </c>
      <c r="D24" s="165"/>
      <c r="E24" s="166"/>
      <c r="F24" s="167"/>
      <c r="G24" s="167"/>
      <c r="H24" s="167"/>
      <c r="I24" s="167"/>
      <c r="J24" s="167"/>
      <c r="K24" s="167"/>
      <c r="L24" s="167"/>
      <c r="M24" s="158"/>
      <c r="N24" s="158"/>
      <c r="O24" s="158"/>
      <c r="P24" s="158"/>
      <c r="Q24" s="158"/>
      <c r="R24" s="225">
        <v>41627</v>
      </c>
    </row>
    <row r="25" spans="1:19" ht="18.75" customHeight="1">
      <c r="A25" s="164" t="s">
        <v>594</v>
      </c>
      <c r="B25" s="162" t="s">
        <v>604</v>
      </c>
      <c r="C25" s="155" t="s">
        <v>654</v>
      </c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58"/>
      <c r="Q25" s="158"/>
      <c r="R25" s="225">
        <v>41628</v>
      </c>
    </row>
    <row r="26" spans="1:19" ht="18.75" customHeight="1">
      <c r="A26" s="164" t="s">
        <v>595</v>
      </c>
      <c r="B26" s="162" t="s">
        <v>605</v>
      </c>
      <c r="C26" s="155" t="s">
        <v>655</v>
      </c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59">
        <v>41639</v>
      </c>
      <c r="S26" s="149" t="s">
        <v>838</v>
      </c>
    </row>
    <row r="27" spans="1:19" ht="18.75" customHeight="1">
      <c r="A27" s="164" t="s">
        <v>596</v>
      </c>
      <c r="B27" s="162" t="s">
        <v>606</v>
      </c>
      <c r="C27" s="155" t="s">
        <v>656</v>
      </c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59">
        <v>41639</v>
      </c>
    </row>
    <row r="28" spans="1:19" ht="18.75" customHeight="1">
      <c r="A28" s="164" t="s">
        <v>597</v>
      </c>
      <c r="B28" s="162" t="s">
        <v>33</v>
      </c>
      <c r="C28" s="162" t="s">
        <v>646</v>
      </c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225"/>
    </row>
    <row r="29" spans="1:19" ht="18.75" customHeight="1">
      <c r="A29" s="164" t="s">
        <v>598</v>
      </c>
      <c r="B29" s="162" t="s">
        <v>607</v>
      </c>
      <c r="C29" s="162" t="s">
        <v>657</v>
      </c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225">
        <v>41639</v>
      </c>
    </row>
    <row r="30" spans="1:19" ht="18.75" customHeight="1">
      <c r="A30" s="164" t="s">
        <v>599</v>
      </c>
      <c r="B30" s="155" t="s">
        <v>585</v>
      </c>
      <c r="C30" s="162" t="s">
        <v>658</v>
      </c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59">
        <v>41698</v>
      </c>
    </row>
    <row r="31" spans="1:19" ht="18.75" customHeight="1">
      <c r="A31" s="164" t="s">
        <v>600</v>
      </c>
      <c r="B31" s="162" t="s">
        <v>603</v>
      </c>
      <c r="C31" s="155" t="s">
        <v>651</v>
      </c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59">
        <v>41729</v>
      </c>
    </row>
    <row r="32" spans="1:19" ht="18.75" customHeight="1">
      <c r="A32" s="164" t="s">
        <v>775</v>
      </c>
      <c r="B32" s="162" t="s">
        <v>65</v>
      </c>
      <c r="C32" s="155" t="s">
        <v>779</v>
      </c>
      <c r="F32" s="167"/>
      <c r="G32" s="167"/>
      <c r="H32" s="167"/>
      <c r="I32" s="167"/>
      <c r="J32" s="167"/>
      <c r="K32" s="158"/>
      <c r="L32" s="158"/>
      <c r="M32" s="158"/>
      <c r="N32" s="158"/>
      <c r="O32" s="158"/>
      <c r="P32" s="158"/>
      <c r="Q32" s="158"/>
      <c r="R32" s="159">
        <v>41764</v>
      </c>
    </row>
    <row r="33" spans="1:19" ht="18.75" customHeight="1">
      <c r="A33" s="164" t="s">
        <v>780</v>
      </c>
      <c r="B33" s="162" t="s">
        <v>781</v>
      </c>
      <c r="C33" s="155" t="s">
        <v>778</v>
      </c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9">
        <v>41820</v>
      </c>
      <c r="S33" s="234">
        <v>41912</v>
      </c>
    </row>
    <row r="34" spans="1:19" ht="18.75" customHeight="1">
      <c r="A34" s="164" t="s">
        <v>788</v>
      </c>
      <c r="B34" s="162" t="s">
        <v>601</v>
      </c>
      <c r="C34" s="155" t="s">
        <v>650</v>
      </c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9">
        <v>41822</v>
      </c>
    </row>
    <row r="35" spans="1:19" ht="18.75" customHeight="1">
      <c r="A35" s="164" t="s">
        <v>789</v>
      </c>
      <c r="B35" s="162" t="s">
        <v>802</v>
      </c>
      <c r="C35" s="155" t="s">
        <v>801</v>
      </c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9">
        <v>41873</v>
      </c>
    </row>
    <row r="36" spans="1:19" ht="18.75" customHeight="1">
      <c r="A36" s="164" t="s">
        <v>790</v>
      </c>
      <c r="B36" s="162" t="s">
        <v>815</v>
      </c>
      <c r="C36" s="155" t="s">
        <v>816</v>
      </c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9">
        <v>41891</v>
      </c>
    </row>
    <row r="37" spans="1:19" ht="18.75" customHeight="1">
      <c r="A37" s="164" t="s">
        <v>791</v>
      </c>
      <c r="B37" s="162" t="s">
        <v>65</v>
      </c>
      <c r="C37" s="155" t="s">
        <v>642</v>
      </c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9">
        <v>41902</v>
      </c>
    </row>
    <row r="38" spans="1:19" ht="18.75" customHeight="1">
      <c r="A38" s="164" t="s">
        <v>792</v>
      </c>
      <c r="B38" s="162" t="s">
        <v>834</v>
      </c>
      <c r="C38" s="155" t="s">
        <v>836</v>
      </c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9">
        <v>41763</v>
      </c>
    </row>
    <row r="39" spans="1:19" ht="18.75" customHeight="1">
      <c r="A39" s="164" t="s">
        <v>793</v>
      </c>
      <c r="B39" s="162" t="s">
        <v>835</v>
      </c>
      <c r="C39" s="155" t="s">
        <v>837</v>
      </c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9">
        <v>41750</v>
      </c>
    </row>
  </sheetData>
  <mergeCells count="1">
    <mergeCell ref="A2:Q2"/>
  </mergeCells>
  <phoneticPr fontId="11" type="noConversion"/>
  <conditionalFormatting sqref="E6:E9 E4">
    <cfRule type="cellIs" dxfId="8" priority="1" stopIfTrue="1" operator="lessThanOrEqual">
      <formula>60</formula>
    </cfRule>
    <cfRule type="cellIs" dxfId="7" priority="2" stopIfTrue="1" operator="lessThanOrEqual">
      <formula>30</formula>
    </cfRule>
    <cfRule type="cellIs" dxfId="6" priority="3" stopIfTrue="1" operator="lessThanOrEqual">
      <formula>15</formula>
    </cfRule>
  </conditionalFormatting>
  <conditionalFormatting sqref="E23:E24">
    <cfRule type="cellIs" dxfId="5" priority="4" stopIfTrue="1" operator="lessThanOrEqual">
      <formula>15</formula>
    </cfRule>
    <cfRule type="cellIs" dxfId="4" priority="5" stopIfTrue="1" operator="lessThanOrEqual">
      <formula>30</formula>
    </cfRule>
    <cfRule type="cellIs" dxfId="3" priority="6" stopIfTrue="1" operator="lessThanOrEqual">
      <formula>60</formula>
    </cfRule>
  </conditionalFormatting>
  <conditionalFormatting sqref="E5">
    <cfRule type="cellIs" dxfId="2" priority="7" stopIfTrue="1" operator="lessThanOrEqual">
      <formula>15</formula>
    </cfRule>
    <cfRule type="cellIs" dxfId="1" priority="8" stopIfTrue="1" operator="lessThanOrEqual">
      <formula>60</formula>
    </cfRule>
    <cfRule type="cellIs" dxfId="0" priority="9" stopIfTrue="1" operator="lessThanOrEqual">
      <formula>30</formula>
    </cfRule>
  </conditionalFormatting>
  <pageMargins left="0.78740157499999996" right="0.78740157499999996" top="0.984251969" bottom="0.984251969" header="0.49212598499999999" footer="0.49212598499999999"/>
  <pageSetup paperSize="9" scale="66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34"/>
  <sheetViews>
    <sheetView workbookViewId="0">
      <selection activeCell="A8" sqref="A8"/>
    </sheetView>
  </sheetViews>
  <sheetFormatPr defaultRowHeight="12.75"/>
  <cols>
    <col min="1" max="1" width="18.7109375" bestFit="1" customWidth="1"/>
    <col min="2" max="2" width="10.7109375" customWidth="1"/>
    <col min="3" max="3" width="10.5703125" customWidth="1"/>
    <col min="6" max="6" width="17.28515625" bestFit="1" customWidth="1"/>
    <col min="7" max="7" width="11.85546875" customWidth="1"/>
    <col min="8" max="8" width="10.85546875" bestFit="1" customWidth="1"/>
  </cols>
  <sheetData>
    <row r="1" spans="1:33" s="55" customFormat="1" ht="19.5" customHeight="1">
      <c r="A1" s="40" t="s">
        <v>12</v>
      </c>
      <c r="B1" s="41" t="s">
        <v>91</v>
      </c>
      <c r="C1" s="41" t="s">
        <v>55</v>
      </c>
      <c r="D1" s="42" t="s">
        <v>64</v>
      </c>
      <c r="E1" s="42" t="s">
        <v>345</v>
      </c>
      <c r="F1" s="43" t="s">
        <v>18</v>
      </c>
      <c r="G1" s="43" t="s">
        <v>0</v>
      </c>
      <c r="H1" s="44" t="s">
        <v>30</v>
      </c>
      <c r="I1" s="44" t="s">
        <v>8</v>
      </c>
      <c r="J1" s="44" t="s">
        <v>10</v>
      </c>
      <c r="K1" s="44" t="s">
        <v>9</v>
      </c>
      <c r="L1" s="43"/>
      <c r="M1" s="231" t="s">
        <v>487</v>
      </c>
      <c r="N1" s="232"/>
      <c r="O1" s="45" t="s">
        <v>2</v>
      </c>
      <c r="P1" s="46" t="s">
        <v>3</v>
      </c>
      <c r="Q1" s="46" t="s">
        <v>17</v>
      </c>
      <c r="R1" s="47" t="s">
        <v>4</v>
      </c>
      <c r="S1" s="48" t="s">
        <v>34</v>
      </c>
      <c r="T1" s="49" t="s">
        <v>53</v>
      </c>
      <c r="U1" s="50" t="s">
        <v>37</v>
      </c>
      <c r="V1" s="51" t="s">
        <v>38</v>
      </c>
      <c r="W1" s="51" t="s">
        <v>32</v>
      </c>
      <c r="X1" s="50" t="s">
        <v>39</v>
      </c>
      <c r="Y1" s="50" t="s">
        <v>32</v>
      </c>
      <c r="Z1" s="52" t="s">
        <v>40</v>
      </c>
      <c r="AA1" s="52" t="s">
        <v>32</v>
      </c>
      <c r="AB1" s="50" t="s">
        <v>52</v>
      </c>
      <c r="AC1" s="53" t="s">
        <v>32</v>
      </c>
      <c r="AD1" s="54" t="s">
        <v>216</v>
      </c>
      <c r="AE1" s="54" t="s">
        <v>32</v>
      </c>
      <c r="AF1" s="54" t="s">
        <v>217</v>
      </c>
      <c r="AG1" s="54" t="s">
        <v>164</v>
      </c>
    </row>
    <row r="2" spans="1:33" s="90" customFormat="1" ht="22.5">
      <c r="A2" s="82" t="s">
        <v>219</v>
      </c>
      <c r="B2" s="83" t="s">
        <v>324</v>
      </c>
      <c r="C2" s="84">
        <v>2011800058</v>
      </c>
      <c r="D2" s="85">
        <v>27060</v>
      </c>
      <c r="E2" s="86" t="s">
        <v>377</v>
      </c>
      <c r="F2" s="84" t="s">
        <v>222</v>
      </c>
      <c r="G2" s="83" t="s">
        <v>223</v>
      </c>
      <c r="H2" s="87"/>
      <c r="I2" s="87"/>
      <c r="J2" s="87"/>
      <c r="K2" s="87"/>
      <c r="L2" s="84"/>
      <c r="M2" s="88">
        <v>40714</v>
      </c>
      <c r="N2" s="88">
        <v>40908</v>
      </c>
      <c r="O2" s="84" t="s">
        <v>220</v>
      </c>
      <c r="P2" s="87"/>
      <c r="Q2" s="87"/>
      <c r="R2" s="87"/>
      <c r="S2" s="87"/>
      <c r="T2" s="84"/>
      <c r="U2" s="84"/>
      <c r="V2" s="84"/>
      <c r="W2" s="84"/>
      <c r="X2" s="84"/>
      <c r="Y2" s="84"/>
      <c r="Z2" s="84"/>
      <c r="AA2" s="84"/>
      <c r="AB2" s="84"/>
      <c r="AC2" s="84"/>
      <c r="AD2" s="89"/>
      <c r="AE2" s="89"/>
      <c r="AF2" s="89"/>
      <c r="AG2" s="89"/>
    </row>
    <row r="3" spans="1:33" s="39" customFormat="1" ht="33.75">
      <c r="A3" s="69" t="s">
        <v>437</v>
      </c>
      <c r="B3" s="57" t="s">
        <v>271</v>
      </c>
      <c r="C3" s="70" t="s">
        <v>272</v>
      </c>
      <c r="D3" s="71">
        <v>3400</v>
      </c>
      <c r="E3" s="66" t="s">
        <v>377</v>
      </c>
      <c r="F3" s="70" t="s">
        <v>419</v>
      </c>
      <c r="G3" s="57" t="s">
        <v>273</v>
      </c>
      <c r="H3" s="72"/>
      <c r="I3" s="72"/>
      <c r="J3" s="72"/>
      <c r="K3" s="72"/>
      <c r="L3" s="70" t="s">
        <v>398</v>
      </c>
      <c r="M3" s="73">
        <v>40737</v>
      </c>
      <c r="N3" s="73">
        <v>40908</v>
      </c>
      <c r="O3" s="70" t="s">
        <v>270</v>
      </c>
      <c r="P3" s="72"/>
      <c r="Q3" s="72"/>
      <c r="R3" s="72"/>
      <c r="S3" s="72"/>
      <c r="T3" s="70"/>
      <c r="U3" s="70"/>
      <c r="V3" s="70"/>
      <c r="W3" s="70"/>
      <c r="X3" s="70"/>
      <c r="Y3" s="70"/>
      <c r="Z3" s="70"/>
      <c r="AA3" s="70"/>
      <c r="AB3" s="70"/>
      <c r="AC3" s="70"/>
      <c r="AD3" s="74"/>
      <c r="AE3" s="74"/>
      <c r="AF3" s="74"/>
      <c r="AG3" s="74"/>
    </row>
    <row r="4" spans="1:33" s="39" customFormat="1" ht="33.75">
      <c r="A4" s="69" t="s">
        <v>438</v>
      </c>
      <c r="B4" s="57" t="s">
        <v>268</v>
      </c>
      <c r="C4" s="70" t="s">
        <v>262</v>
      </c>
      <c r="D4" s="71">
        <v>8143</v>
      </c>
      <c r="E4" s="66" t="s">
        <v>377</v>
      </c>
      <c r="F4" s="70" t="s">
        <v>419</v>
      </c>
      <c r="G4" s="57" t="s">
        <v>269</v>
      </c>
      <c r="H4" s="72"/>
      <c r="I4" s="72"/>
      <c r="J4" s="72"/>
      <c r="K4" s="72"/>
      <c r="L4" s="70" t="s">
        <v>399</v>
      </c>
      <c r="M4" s="73">
        <v>40737</v>
      </c>
      <c r="N4" s="73">
        <v>40908</v>
      </c>
      <c r="O4" s="70" t="s">
        <v>270</v>
      </c>
      <c r="P4" s="72"/>
      <c r="Q4" s="72"/>
      <c r="R4" s="72"/>
      <c r="S4" s="72"/>
      <c r="T4" s="70"/>
      <c r="U4" s="70"/>
      <c r="V4" s="70"/>
      <c r="W4" s="70"/>
      <c r="X4" s="70"/>
      <c r="Y4" s="70"/>
      <c r="Z4" s="70"/>
      <c r="AA4" s="70"/>
      <c r="AB4" s="70"/>
      <c r="AC4" s="70"/>
      <c r="AD4" s="74"/>
      <c r="AE4" s="74"/>
      <c r="AF4" s="74"/>
      <c r="AG4" s="74"/>
    </row>
    <row r="5" spans="1:33" s="39" customFormat="1" ht="22.5">
      <c r="A5" s="69" t="s">
        <v>299</v>
      </c>
      <c r="B5" s="57" t="s">
        <v>457</v>
      </c>
      <c r="C5" s="70" t="s">
        <v>388</v>
      </c>
      <c r="D5" s="71">
        <v>73905</v>
      </c>
      <c r="E5" s="66" t="s">
        <v>377</v>
      </c>
      <c r="F5" s="70" t="s">
        <v>390</v>
      </c>
      <c r="G5" s="57" t="s">
        <v>11</v>
      </c>
      <c r="H5" s="72"/>
      <c r="I5" s="72"/>
      <c r="J5" s="72"/>
      <c r="K5" s="72"/>
      <c r="L5" s="70" t="s">
        <v>397</v>
      </c>
      <c r="M5" s="73">
        <v>40757</v>
      </c>
      <c r="N5" s="73">
        <v>40908</v>
      </c>
      <c r="O5" s="70" t="s">
        <v>154</v>
      </c>
      <c r="P5" s="72"/>
      <c r="Q5" s="72"/>
      <c r="R5" s="72"/>
      <c r="S5" s="72"/>
      <c r="T5" s="70"/>
      <c r="U5" s="70"/>
      <c r="V5" s="70"/>
      <c r="W5" s="70"/>
      <c r="X5" s="70"/>
      <c r="Y5" s="70"/>
      <c r="Z5" s="70"/>
      <c r="AA5" s="70"/>
      <c r="AB5" s="70"/>
      <c r="AC5" s="70"/>
      <c r="AD5" s="74"/>
      <c r="AE5" s="74"/>
      <c r="AF5" s="74"/>
      <c r="AG5" s="74"/>
    </row>
    <row r="6" spans="1:33" s="39" customFormat="1" ht="22.5">
      <c r="A6" s="69" t="s">
        <v>300</v>
      </c>
      <c r="B6" s="57" t="s">
        <v>457</v>
      </c>
      <c r="C6" s="70" t="s">
        <v>389</v>
      </c>
      <c r="D6" s="71">
        <v>1470</v>
      </c>
      <c r="E6" s="66" t="s">
        <v>377</v>
      </c>
      <c r="F6" s="70" t="s">
        <v>390</v>
      </c>
      <c r="G6" s="57" t="s">
        <v>393</v>
      </c>
      <c r="H6" s="72"/>
      <c r="I6" s="72"/>
      <c r="J6" s="72"/>
      <c r="K6" s="72"/>
      <c r="L6" s="70" t="s">
        <v>394</v>
      </c>
      <c r="M6" s="73">
        <v>40757</v>
      </c>
      <c r="N6" s="73">
        <v>40908</v>
      </c>
      <c r="O6" s="70" t="s">
        <v>154</v>
      </c>
      <c r="P6" s="72"/>
      <c r="Q6" s="72"/>
      <c r="R6" s="72"/>
      <c r="S6" s="72"/>
      <c r="T6" s="70"/>
      <c r="U6" s="70"/>
      <c r="V6" s="70"/>
      <c r="W6" s="70"/>
      <c r="X6" s="70"/>
      <c r="Y6" s="70"/>
      <c r="Z6" s="70"/>
      <c r="AA6" s="70"/>
      <c r="AB6" s="70"/>
      <c r="AC6" s="70"/>
      <c r="AD6" s="74"/>
      <c r="AE6" s="74"/>
      <c r="AF6" s="74"/>
      <c r="AG6" s="74"/>
    </row>
    <row r="7" spans="1:33" s="39" customFormat="1" ht="22.5">
      <c r="A7" s="69" t="s">
        <v>301</v>
      </c>
      <c r="B7" s="57" t="s">
        <v>458</v>
      </c>
      <c r="C7" s="70" t="s">
        <v>387</v>
      </c>
      <c r="D7" s="71">
        <v>134535.6</v>
      </c>
      <c r="E7" s="66" t="s">
        <v>377</v>
      </c>
      <c r="F7" s="70" t="s">
        <v>390</v>
      </c>
      <c r="G7" s="57" t="s">
        <v>391</v>
      </c>
      <c r="H7" s="72"/>
      <c r="I7" s="72"/>
      <c r="J7" s="72"/>
      <c r="K7" s="72"/>
      <c r="L7" s="70" t="s">
        <v>392</v>
      </c>
      <c r="M7" s="73">
        <v>40757</v>
      </c>
      <c r="N7" s="73">
        <v>40908</v>
      </c>
      <c r="O7" s="70" t="s">
        <v>154</v>
      </c>
      <c r="P7" s="72"/>
      <c r="Q7" s="72"/>
      <c r="R7" s="72"/>
      <c r="S7" s="72"/>
      <c r="T7" s="70"/>
      <c r="U7" s="70"/>
      <c r="V7" s="70"/>
      <c r="W7" s="70"/>
      <c r="X7" s="70"/>
      <c r="Y7" s="70"/>
      <c r="Z7" s="70"/>
      <c r="AA7" s="70"/>
      <c r="AB7" s="70"/>
      <c r="AC7" s="70"/>
      <c r="AD7" s="74"/>
      <c r="AE7" s="74"/>
      <c r="AF7" s="74"/>
      <c r="AG7" s="74"/>
    </row>
    <row r="8" spans="1:33" s="39" customFormat="1" ht="33.75">
      <c r="A8" s="69" t="s">
        <v>178</v>
      </c>
      <c r="B8" s="57" t="s">
        <v>175</v>
      </c>
      <c r="C8" s="70"/>
      <c r="D8" s="71">
        <v>1283.97</v>
      </c>
      <c r="E8" s="66" t="s">
        <v>377</v>
      </c>
      <c r="F8" s="60" t="s">
        <v>184</v>
      </c>
      <c r="G8" s="57" t="s">
        <v>177</v>
      </c>
      <c r="H8" s="72"/>
      <c r="I8" s="72"/>
      <c r="J8" s="72"/>
      <c r="K8" s="72"/>
      <c r="L8" s="70" t="s">
        <v>395</v>
      </c>
      <c r="M8" s="70" t="s">
        <v>400</v>
      </c>
      <c r="N8" s="70"/>
      <c r="O8" s="60" t="s">
        <v>176</v>
      </c>
      <c r="P8" s="72"/>
      <c r="Q8" s="72"/>
      <c r="R8" s="72"/>
      <c r="S8" s="72"/>
      <c r="T8" s="70"/>
      <c r="U8" s="70"/>
      <c r="V8" s="70"/>
      <c r="W8" s="70"/>
      <c r="X8" s="70"/>
      <c r="Y8" s="70"/>
      <c r="Z8" s="70"/>
      <c r="AA8" s="70"/>
      <c r="AB8" s="70"/>
      <c r="AC8" s="70"/>
      <c r="AD8" s="74"/>
      <c r="AE8" s="74"/>
      <c r="AF8" s="74"/>
      <c r="AG8" s="74"/>
    </row>
    <row r="9" spans="1:33" s="39" customFormat="1" ht="33.75">
      <c r="A9" s="69" t="s">
        <v>181</v>
      </c>
      <c r="B9" s="57" t="s">
        <v>179</v>
      </c>
      <c r="C9" s="70" t="s">
        <v>165</v>
      </c>
      <c r="D9" s="71">
        <v>3055</v>
      </c>
      <c r="E9" s="66" t="s">
        <v>377</v>
      </c>
      <c r="F9" s="60" t="s">
        <v>180</v>
      </c>
      <c r="G9" s="57" t="s">
        <v>189</v>
      </c>
      <c r="H9" s="72"/>
      <c r="I9" s="72"/>
      <c r="J9" s="72"/>
      <c r="K9" s="72"/>
      <c r="L9" s="37" t="s">
        <v>396</v>
      </c>
      <c r="M9" s="70" t="s">
        <v>400</v>
      </c>
      <c r="N9" s="70"/>
      <c r="O9" s="60" t="s">
        <v>182</v>
      </c>
      <c r="P9" s="72"/>
      <c r="Q9" s="72"/>
      <c r="R9" s="72"/>
      <c r="S9" s="72"/>
      <c r="T9" s="70"/>
      <c r="U9" s="70"/>
      <c r="V9" s="70"/>
      <c r="W9" s="70"/>
      <c r="X9" s="70"/>
      <c r="Y9" s="70"/>
      <c r="Z9" s="70"/>
      <c r="AA9" s="70"/>
      <c r="AB9" s="70"/>
      <c r="AC9" s="70"/>
      <c r="AD9" s="74"/>
      <c r="AE9" s="74"/>
      <c r="AF9" s="74"/>
      <c r="AG9" s="74"/>
    </row>
    <row r="10" spans="1:33" s="39" customFormat="1" ht="45">
      <c r="A10" s="69" t="s">
        <v>178</v>
      </c>
      <c r="B10" s="57" t="s">
        <v>183</v>
      </c>
      <c r="C10" s="70" t="s">
        <v>401</v>
      </c>
      <c r="D10" s="71">
        <v>4970</v>
      </c>
      <c r="E10" s="66" t="s">
        <v>377</v>
      </c>
      <c r="F10" s="60" t="s">
        <v>184</v>
      </c>
      <c r="G10" s="57" t="s">
        <v>185</v>
      </c>
      <c r="H10" s="72"/>
      <c r="I10" s="72"/>
      <c r="J10" s="72"/>
      <c r="K10" s="72"/>
      <c r="L10" s="70" t="s">
        <v>363</v>
      </c>
      <c r="M10" s="70" t="s">
        <v>400</v>
      </c>
      <c r="N10" s="70"/>
      <c r="O10" s="60" t="s">
        <v>186</v>
      </c>
      <c r="P10" s="72"/>
      <c r="Q10" s="72"/>
      <c r="R10" s="72"/>
      <c r="S10" s="72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4"/>
      <c r="AE10" s="74"/>
      <c r="AF10" s="74"/>
      <c r="AG10" s="74"/>
    </row>
    <row r="11" spans="1:33" s="39" customFormat="1" ht="33.75">
      <c r="A11" s="69" t="s">
        <v>178</v>
      </c>
      <c r="B11" s="57" t="s">
        <v>187</v>
      </c>
      <c r="C11" s="70"/>
      <c r="D11" s="71">
        <v>2538.2800000000002</v>
      </c>
      <c r="E11" s="66" t="s">
        <v>377</v>
      </c>
      <c r="F11" s="60" t="s">
        <v>184</v>
      </c>
      <c r="G11" s="57" t="s">
        <v>188</v>
      </c>
      <c r="H11" s="72"/>
      <c r="I11" s="72"/>
      <c r="J11" s="72"/>
      <c r="K11" s="72"/>
      <c r="L11" s="37" t="s">
        <v>386</v>
      </c>
      <c r="M11" s="70" t="s">
        <v>400</v>
      </c>
      <c r="N11" s="70"/>
      <c r="O11" s="60" t="s">
        <v>176</v>
      </c>
      <c r="P11" s="72"/>
      <c r="Q11" s="72"/>
      <c r="R11" s="72"/>
      <c r="S11" s="72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4"/>
      <c r="AE11" s="74"/>
      <c r="AF11" s="74"/>
      <c r="AG11" s="74"/>
    </row>
    <row r="12" spans="1:33" s="39" customFormat="1" ht="33.75">
      <c r="A12" s="69" t="s">
        <v>227</v>
      </c>
      <c r="B12" s="57" t="s">
        <v>286</v>
      </c>
      <c r="C12" s="70" t="s">
        <v>231</v>
      </c>
      <c r="D12" s="71">
        <v>5140.1000000000004</v>
      </c>
      <c r="E12" s="66" t="s">
        <v>377</v>
      </c>
      <c r="F12" s="60" t="s">
        <v>228</v>
      </c>
      <c r="G12" s="57" t="s">
        <v>229</v>
      </c>
      <c r="H12" s="72"/>
      <c r="I12" s="72"/>
      <c r="J12" s="72"/>
      <c r="K12" s="72"/>
      <c r="L12" s="70" t="s">
        <v>360</v>
      </c>
      <c r="M12" s="70" t="s">
        <v>230</v>
      </c>
      <c r="N12" s="70"/>
      <c r="O12" s="60" t="s">
        <v>182</v>
      </c>
      <c r="P12" s="72"/>
      <c r="Q12" s="72"/>
      <c r="R12" s="72"/>
      <c r="S12" s="72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37"/>
      <c r="AE12" s="37"/>
      <c r="AF12" s="37"/>
      <c r="AG12" s="37"/>
    </row>
    <row r="13" spans="1:33" s="39" customFormat="1" ht="33.75">
      <c r="A13" s="69" t="s">
        <v>402</v>
      </c>
      <c r="B13" s="57" t="s">
        <v>233</v>
      </c>
      <c r="C13" s="70" t="s">
        <v>325</v>
      </c>
      <c r="D13" s="71">
        <v>12885.47</v>
      </c>
      <c r="E13" s="66" t="s">
        <v>377</v>
      </c>
      <c r="F13" s="60" t="s">
        <v>224</v>
      </c>
      <c r="G13" s="57" t="s">
        <v>232</v>
      </c>
      <c r="H13" s="72"/>
      <c r="I13" s="72"/>
      <c r="J13" s="72"/>
      <c r="K13" s="72"/>
      <c r="L13" s="70" t="s">
        <v>352</v>
      </c>
      <c r="M13" s="73">
        <v>40711</v>
      </c>
      <c r="N13" s="73">
        <v>40908</v>
      </c>
      <c r="O13" s="60" t="s">
        <v>225</v>
      </c>
      <c r="P13" s="72"/>
      <c r="Q13" s="72"/>
      <c r="R13" s="72"/>
      <c r="S13" s="72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37"/>
      <c r="AE13" s="37"/>
      <c r="AF13" s="37"/>
      <c r="AG13" s="37"/>
    </row>
    <row r="14" spans="1:33" s="39" customFormat="1" ht="33.75">
      <c r="A14" s="69" t="s">
        <v>403</v>
      </c>
      <c r="B14" s="57" t="s">
        <v>235</v>
      </c>
      <c r="C14" s="70" t="s">
        <v>331</v>
      </c>
      <c r="D14" s="71">
        <v>1648</v>
      </c>
      <c r="E14" s="66" t="s">
        <v>377</v>
      </c>
      <c r="F14" s="60" t="s">
        <v>224</v>
      </c>
      <c r="G14" s="57" t="s">
        <v>237</v>
      </c>
      <c r="H14" s="72"/>
      <c r="I14" s="72"/>
      <c r="J14" s="72"/>
      <c r="K14" s="72"/>
      <c r="L14" s="70" t="s">
        <v>378</v>
      </c>
      <c r="M14" s="73">
        <v>40711</v>
      </c>
      <c r="N14" s="73">
        <v>40908</v>
      </c>
      <c r="O14" s="60" t="s">
        <v>225</v>
      </c>
      <c r="P14" s="72"/>
      <c r="Q14" s="72"/>
      <c r="R14" s="72"/>
      <c r="S14" s="72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37"/>
      <c r="AE14" s="37"/>
      <c r="AF14" s="37"/>
      <c r="AG14" s="37"/>
    </row>
    <row r="15" spans="1:33" s="39" customFormat="1" ht="33.75">
      <c r="A15" s="69" t="s">
        <v>404</v>
      </c>
      <c r="B15" s="57" t="s">
        <v>238</v>
      </c>
      <c r="C15" s="70" t="s">
        <v>329</v>
      </c>
      <c r="D15" s="71">
        <v>1075.8</v>
      </c>
      <c r="E15" s="66" t="s">
        <v>377</v>
      </c>
      <c r="F15" s="60" t="s">
        <v>224</v>
      </c>
      <c r="G15" s="57" t="s">
        <v>240</v>
      </c>
      <c r="H15" s="72"/>
      <c r="I15" s="72"/>
      <c r="J15" s="72"/>
      <c r="K15" s="72"/>
      <c r="L15" s="70" t="s">
        <v>350</v>
      </c>
      <c r="M15" s="73">
        <v>40711</v>
      </c>
      <c r="N15" s="73">
        <v>40908</v>
      </c>
      <c r="O15" s="60" t="s">
        <v>225</v>
      </c>
      <c r="P15" s="72"/>
      <c r="Q15" s="72"/>
      <c r="R15" s="72"/>
      <c r="S15" s="72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37"/>
      <c r="AE15" s="37"/>
      <c r="AF15" s="37"/>
      <c r="AG15" s="37"/>
    </row>
    <row r="16" spans="1:33" s="39" customFormat="1" ht="33.75">
      <c r="A16" s="69" t="s">
        <v>405</v>
      </c>
      <c r="B16" s="57" t="s">
        <v>241</v>
      </c>
      <c r="C16" s="70" t="s">
        <v>327</v>
      </c>
      <c r="D16" s="71">
        <v>15852.64</v>
      </c>
      <c r="E16" s="66" t="s">
        <v>377</v>
      </c>
      <c r="F16" s="60" t="s">
        <v>224</v>
      </c>
      <c r="G16" s="57" t="s">
        <v>242</v>
      </c>
      <c r="H16" s="72"/>
      <c r="I16" s="72"/>
      <c r="J16" s="72"/>
      <c r="K16" s="72"/>
      <c r="L16" s="70" t="s">
        <v>355</v>
      </c>
      <c r="M16" s="73">
        <v>40711</v>
      </c>
      <c r="N16" s="73">
        <v>40908</v>
      </c>
      <c r="O16" s="60" t="s">
        <v>225</v>
      </c>
      <c r="P16" s="72"/>
      <c r="Q16" s="72"/>
      <c r="R16" s="72"/>
      <c r="S16" s="72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37"/>
      <c r="AE16" s="37"/>
      <c r="AF16" s="37"/>
      <c r="AG16" s="37"/>
    </row>
    <row r="17" spans="1:33" s="39" customFormat="1" ht="33.75">
      <c r="A17" s="69" t="s">
        <v>406</v>
      </c>
      <c r="B17" s="57" t="s">
        <v>243</v>
      </c>
      <c r="C17" s="70" t="s">
        <v>326</v>
      </c>
      <c r="D17" s="71">
        <v>8890</v>
      </c>
      <c r="E17" s="66" t="s">
        <v>377</v>
      </c>
      <c r="F17" s="60" t="s">
        <v>224</v>
      </c>
      <c r="G17" s="57" t="s">
        <v>283</v>
      </c>
      <c r="H17" s="72"/>
      <c r="I17" s="72"/>
      <c r="J17" s="72"/>
      <c r="K17" s="72"/>
      <c r="L17" s="70" t="s">
        <v>354</v>
      </c>
      <c r="M17" s="73">
        <v>40732</v>
      </c>
      <c r="N17" s="73">
        <v>40908</v>
      </c>
      <c r="O17" s="60" t="s">
        <v>225</v>
      </c>
      <c r="P17" s="72"/>
      <c r="Q17" s="72"/>
      <c r="R17" s="72"/>
      <c r="S17" s="72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37"/>
      <c r="AE17" s="37"/>
      <c r="AF17" s="37"/>
      <c r="AG17" s="37"/>
    </row>
    <row r="18" spans="1:33" s="39" customFormat="1" ht="33.75">
      <c r="A18" s="69" t="s">
        <v>407</v>
      </c>
      <c r="B18" s="57" t="s">
        <v>244</v>
      </c>
      <c r="C18" s="70" t="s">
        <v>302</v>
      </c>
      <c r="D18" s="71">
        <v>35832.32</v>
      </c>
      <c r="E18" s="66" t="s">
        <v>377</v>
      </c>
      <c r="F18" s="60" t="s">
        <v>224</v>
      </c>
      <c r="G18" s="57" t="s">
        <v>245</v>
      </c>
      <c r="H18" s="72"/>
      <c r="I18" s="72"/>
      <c r="J18" s="72"/>
      <c r="K18" s="72"/>
      <c r="L18" s="70" t="s">
        <v>379</v>
      </c>
      <c r="M18" s="73">
        <v>40711</v>
      </c>
      <c r="N18" s="73">
        <v>40908</v>
      </c>
      <c r="O18" s="60" t="s">
        <v>225</v>
      </c>
      <c r="P18" s="72"/>
      <c r="Q18" s="72"/>
      <c r="R18" s="72"/>
      <c r="S18" s="72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37"/>
      <c r="AE18" s="37"/>
      <c r="AF18" s="37"/>
      <c r="AG18" s="37"/>
    </row>
    <row r="19" spans="1:33" s="39" customFormat="1" ht="33.75">
      <c r="A19" s="69" t="s">
        <v>408</v>
      </c>
      <c r="B19" s="57" t="s">
        <v>246</v>
      </c>
      <c r="C19" s="70" t="s">
        <v>330</v>
      </c>
      <c r="D19" s="71">
        <v>54862.58</v>
      </c>
      <c r="E19" s="66" t="s">
        <v>377</v>
      </c>
      <c r="F19" s="60" t="s">
        <v>224</v>
      </c>
      <c r="G19" s="57" t="s">
        <v>247</v>
      </c>
      <c r="H19" s="72"/>
      <c r="I19" s="72"/>
      <c r="J19" s="72"/>
      <c r="K19" s="72"/>
      <c r="L19" s="70" t="s">
        <v>353</v>
      </c>
      <c r="M19" s="73">
        <v>40711</v>
      </c>
      <c r="N19" s="73">
        <v>40908</v>
      </c>
      <c r="O19" s="60" t="s">
        <v>225</v>
      </c>
      <c r="P19" s="72"/>
      <c r="Q19" s="72"/>
      <c r="R19" s="72"/>
      <c r="S19" s="72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37"/>
      <c r="AE19" s="37"/>
      <c r="AF19" s="37"/>
      <c r="AG19" s="37"/>
    </row>
    <row r="20" spans="1:33" s="39" customFormat="1" ht="33.75">
      <c r="A20" s="70" t="s">
        <v>409</v>
      </c>
      <c r="B20" s="57" t="s">
        <v>248</v>
      </c>
      <c r="C20" s="70" t="s">
        <v>328</v>
      </c>
      <c r="D20" s="71">
        <v>79164</v>
      </c>
      <c r="E20" s="66" t="s">
        <v>377</v>
      </c>
      <c r="F20" s="60" t="s">
        <v>224</v>
      </c>
      <c r="G20" s="57" t="s">
        <v>249</v>
      </c>
      <c r="H20" s="72"/>
      <c r="I20" s="72"/>
      <c r="J20" s="72"/>
      <c r="K20" s="72"/>
      <c r="L20" s="60" t="s">
        <v>356</v>
      </c>
      <c r="M20" s="73">
        <v>40711</v>
      </c>
      <c r="N20" s="73">
        <v>40908</v>
      </c>
      <c r="O20" s="60" t="s">
        <v>225</v>
      </c>
      <c r="P20" s="72"/>
      <c r="Q20" s="72"/>
      <c r="R20" s="72"/>
      <c r="S20" s="72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37"/>
      <c r="AE20" s="37"/>
      <c r="AF20" s="37"/>
      <c r="AG20" s="37"/>
    </row>
    <row r="21" spans="1:33" s="39" customFormat="1" ht="11.25">
      <c r="A21" s="70" t="s">
        <v>471</v>
      </c>
      <c r="B21" s="57"/>
      <c r="C21" s="70"/>
      <c r="D21" s="71">
        <v>266.25</v>
      </c>
      <c r="E21" s="66"/>
      <c r="F21" s="60" t="s">
        <v>224</v>
      </c>
      <c r="G21" s="57" t="s">
        <v>472</v>
      </c>
      <c r="H21" s="72"/>
      <c r="I21" s="72"/>
      <c r="J21" s="72"/>
      <c r="K21" s="72"/>
      <c r="L21" s="60" t="s">
        <v>473</v>
      </c>
      <c r="M21" s="73">
        <v>40711</v>
      </c>
      <c r="N21" s="73">
        <v>40908</v>
      </c>
      <c r="O21" s="60" t="s">
        <v>225</v>
      </c>
      <c r="P21" s="72"/>
      <c r="Q21" s="72"/>
      <c r="R21" s="72"/>
      <c r="S21" s="72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37"/>
      <c r="AE21" s="37"/>
      <c r="AF21" s="37"/>
      <c r="AG21" s="37"/>
    </row>
    <row r="22" spans="1:33" s="39" customFormat="1" ht="33.75">
      <c r="A22" s="70" t="s">
        <v>410</v>
      </c>
      <c r="B22" s="57" t="s">
        <v>251</v>
      </c>
      <c r="C22" s="70" t="s">
        <v>288</v>
      </c>
      <c r="D22" s="71">
        <v>1650</v>
      </c>
      <c r="E22" s="66" t="s">
        <v>377</v>
      </c>
      <c r="F22" s="60" t="s">
        <v>228</v>
      </c>
      <c r="G22" s="57" t="s">
        <v>237</v>
      </c>
      <c r="H22" s="72"/>
      <c r="I22" s="72"/>
      <c r="J22" s="72"/>
      <c r="K22" s="72"/>
      <c r="L22" s="70" t="s">
        <v>378</v>
      </c>
      <c r="M22" s="70" t="s">
        <v>385</v>
      </c>
      <c r="N22" s="70"/>
      <c r="O22" s="60" t="s">
        <v>343</v>
      </c>
      <c r="P22" s="72"/>
      <c r="Q22" s="72"/>
      <c r="R22" s="72"/>
      <c r="S22" s="72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37"/>
      <c r="AE22" s="37"/>
      <c r="AF22" s="37"/>
      <c r="AG22" s="37"/>
    </row>
    <row r="23" spans="1:33" s="39" customFormat="1" ht="33.75">
      <c r="A23" s="70" t="s">
        <v>411</v>
      </c>
      <c r="B23" s="57" t="s">
        <v>252</v>
      </c>
      <c r="C23" s="70" t="s">
        <v>334</v>
      </c>
      <c r="D23" s="71">
        <v>2170</v>
      </c>
      <c r="E23" s="66" t="s">
        <v>377</v>
      </c>
      <c r="F23" s="60" t="s">
        <v>228</v>
      </c>
      <c r="G23" s="57" t="s">
        <v>253</v>
      </c>
      <c r="H23" s="72"/>
      <c r="I23" s="72"/>
      <c r="J23" s="72"/>
      <c r="K23" s="72"/>
      <c r="L23" s="70" t="s">
        <v>361</v>
      </c>
      <c r="M23" s="70" t="s">
        <v>385</v>
      </c>
      <c r="N23" s="70"/>
      <c r="O23" s="60" t="s">
        <v>343</v>
      </c>
      <c r="P23" s="72"/>
      <c r="Q23" s="72"/>
      <c r="R23" s="72"/>
      <c r="S23" s="72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37"/>
      <c r="AE23" s="37"/>
      <c r="AF23" s="37"/>
      <c r="AG23" s="37"/>
    </row>
    <row r="24" spans="1:33" s="39" customFormat="1" ht="33.75">
      <c r="A24" s="70" t="s">
        <v>410</v>
      </c>
      <c r="B24" s="57" t="s">
        <v>254</v>
      </c>
      <c r="C24" s="70" t="s">
        <v>337</v>
      </c>
      <c r="D24" s="71">
        <v>1398</v>
      </c>
      <c r="E24" s="66" t="s">
        <v>377</v>
      </c>
      <c r="F24" s="60" t="s">
        <v>228</v>
      </c>
      <c r="G24" s="57" t="s">
        <v>255</v>
      </c>
      <c r="H24" s="72"/>
      <c r="I24" s="72"/>
      <c r="J24" s="72"/>
      <c r="K24" s="72"/>
      <c r="L24" s="70" t="s">
        <v>381</v>
      </c>
      <c r="M24" s="70" t="s">
        <v>385</v>
      </c>
      <c r="N24" s="70"/>
      <c r="O24" s="60" t="s">
        <v>343</v>
      </c>
      <c r="P24" s="72"/>
      <c r="Q24" s="72"/>
      <c r="R24" s="72"/>
      <c r="S24" s="72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37"/>
      <c r="AE24" s="37"/>
      <c r="AF24" s="37"/>
      <c r="AG24" s="37"/>
    </row>
    <row r="25" spans="1:33" s="39" customFormat="1" ht="33.75">
      <c r="A25" s="70" t="s">
        <v>410</v>
      </c>
      <c r="B25" s="57" t="s">
        <v>256</v>
      </c>
      <c r="C25" s="70" t="s">
        <v>335</v>
      </c>
      <c r="D25" s="71">
        <v>305</v>
      </c>
      <c r="E25" s="66" t="s">
        <v>377</v>
      </c>
      <c r="F25" s="60" t="s">
        <v>228</v>
      </c>
      <c r="G25" s="57" t="s">
        <v>257</v>
      </c>
      <c r="H25" s="72"/>
      <c r="I25" s="72"/>
      <c r="J25" s="72"/>
      <c r="K25" s="72"/>
      <c r="L25" s="70" t="s">
        <v>357</v>
      </c>
      <c r="M25" s="70" t="s">
        <v>385</v>
      </c>
      <c r="N25" s="70"/>
      <c r="O25" s="60" t="s">
        <v>343</v>
      </c>
      <c r="P25" s="72"/>
      <c r="Q25" s="72"/>
      <c r="R25" s="72"/>
      <c r="S25" s="72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37"/>
      <c r="AE25" s="37"/>
      <c r="AF25" s="37"/>
      <c r="AG25" s="37"/>
    </row>
    <row r="26" spans="1:33" s="39" customFormat="1" ht="33.75">
      <c r="A26" s="70" t="s">
        <v>410</v>
      </c>
      <c r="B26" s="57" t="s">
        <v>258</v>
      </c>
      <c r="C26" s="70" t="s">
        <v>333</v>
      </c>
      <c r="D26" s="71">
        <v>972</v>
      </c>
      <c r="E26" s="66" t="s">
        <v>377</v>
      </c>
      <c r="F26" s="60" t="s">
        <v>228</v>
      </c>
      <c r="G26" s="57" t="s">
        <v>259</v>
      </c>
      <c r="H26" s="72"/>
      <c r="I26" s="72"/>
      <c r="J26" s="72"/>
      <c r="K26" s="72"/>
      <c r="L26" s="70" t="s">
        <v>359</v>
      </c>
      <c r="M26" s="70" t="s">
        <v>385</v>
      </c>
      <c r="N26" s="70"/>
      <c r="O26" s="60" t="s">
        <v>343</v>
      </c>
      <c r="P26" s="72"/>
      <c r="Q26" s="72"/>
      <c r="R26" s="72"/>
      <c r="S26" s="72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37"/>
      <c r="AE26" s="37"/>
      <c r="AF26" s="37"/>
      <c r="AG26" s="37"/>
    </row>
    <row r="27" spans="1:33" s="39" customFormat="1" ht="33.75">
      <c r="A27" s="70" t="s">
        <v>410</v>
      </c>
      <c r="B27" s="57" t="s">
        <v>260</v>
      </c>
      <c r="C27" s="70" t="s">
        <v>287</v>
      </c>
      <c r="D27" s="71">
        <v>1433</v>
      </c>
      <c r="E27" s="66" t="s">
        <v>377</v>
      </c>
      <c r="F27" s="60" t="s">
        <v>228</v>
      </c>
      <c r="G27" s="57" t="s">
        <v>261</v>
      </c>
      <c r="H27" s="72"/>
      <c r="I27" s="72"/>
      <c r="J27" s="72"/>
      <c r="K27" s="72"/>
      <c r="L27" s="70" t="s">
        <v>382</v>
      </c>
      <c r="M27" s="70" t="s">
        <v>385</v>
      </c>
      <c r="N27" s="70"/>
      <c r="O27" s="60" t="s">
        <v>343</v>
      </c>
      <c r="P27" s="72"/>
      <c r="Q27" s="72"/>
      <c r="R27" s="72"/>
      <c r="S27" s="72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37"/>
      <c r="AE27" s="37"/>
      <c r="AF27" s="37"/>
      <c r="AG27" s="37"/>
    </row>
    <row r="28" spans="1:33" s="39" customFormat="1" ht="22.5">
      <c r="A28" s="70" t="s">
        <v>279</v>
      </c>
      <c r="B28" s="57" t="s">
        <v>284</v>
      </c>
      <c r="C28" s="70" t="s">
        <v>303</v>
      </c>
      <c r="D28" s="71">
        <v>15959.83</v>
      </c>
      <c r="E28" s="66" t="s">
        <v>377</v>
      </c>
      <c r="F28" s="60" t="s">
        <v>224</v>
      </c>
      <c r="G28" s="57" t="s">
        <v>283</v>
      </c>
      <c r="H28" s="72"/>
      <c r="I28" s="72"/>
      <c r="J28" s="72"/>
      <c r="K28" s="72"/>
      <c r="L28" s="70" t="s">
        <v>354</v>
      </c>
      <c r="M28" s="73">
        <v>40711</v>
      </c>
      <c r="N28" s="73">
        <v>40908</v>
      </c>
      <c r="O28" s="60" t="s">
        <v>225</v>
      </c>
      <c r="P28" s="72"/>
      <c r="Q28" s="72"/>
      <c r="R28" s="72"/>
      <c r="S28" s="72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37"/>
      <c r="AE28" s="37"/>
      <c r="AF28" s="37"/>
      <c r="AG28" s="37"/>
    </row>
    <row r="29" spans="1:33" s="39" customFormat="1" ht="22.5">
      <c r="A29" s="70" t="s">
        <v>410</v>
      </c>
      <c r="B29" s="57" t="s">
        <v>285</v>
      </c>
      <c r="C29" s="70" t="s">
        <v>336</v>
      </c>
      <c r="D29" s="71">
        <v>126</v>
      </c>
      <c r="E29" s="66" t="s">
        <v>377</v>
      </c>
      <c r="F29" s="60" t="s">
        <v>338</v>
      </c>
      <c r="G29" s="57" t="s">
        <v>250</v>
      </c>
      <c r="H29" s="72"/>
      <c r="I29" s="72"/>
      <c r="J29" s="72"/>
      <c r="K29" s="72"/>
      <c r="L29" s="70" t="s">
        <v>380</v>
      </c>
      <c r="M29" s="70" t="s">
        <v>385</v>
      </c>
      <c r="N29" s="70"/>
      <c r="O29" s="60" t="s">
        <v>343</v>
      </c>
      <c r="P29" s="72"/>
      <c r="Q29" s="72"/>
      <c r="R29" s="72"/>
      <c r="S29" s="72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37"/>
      <c r="AE29" s="37"/>
      <c r="AF29" s="37"/>
      <c r="AG29" s="37"/>
    </row>
    <row r="30" spans="1:33" s="39" customFormat="1" ht="33.75">
      <c r="A30" s="70" t="s">
        <v>412</v>
      </c>
      <c r="B30" s="57" t="s">
        <v>289</v>
      </c>
      <c r="C30" s="70" t="s">
        <v>293</v>
      </c>
      <c r="D30" s="71">
        <v>1524</v>
      </c>
      <c r="E30" s="66" t="s">
        <v>377</v>
      </c>
      <c r="F30" s="60" t="s">
        <v>340</v>
      </c>
      <c r="G30" s="57" t="s">
        <v>290</v>
      </c>
      <c r="H30" s="72"/>
      <c r="I30" s="72"/>
      <c r="J30" s="72"/>
      <c r="K30" s="72"/>
      <c r="L30" s="70" t="s">
        <v>362</v>
      </c>
      <c r="M30" s="70" t="s">
        <v>385</v>
      </c>
      <c r="N30" s="70"/>
      <c r="O30" s="60" t="s">
        <v>344</v>
      </c>
      <c r="P30" s="72"/>
      <c r="Q30" s="72"/>
      <c r="R30" s="72"/>
      <c r="S30" s="72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37"/>
      <c r="AE30" s="37"/>
      <c r="AF30" s="37"/>
      <c r="AG30" s="37"/>
    </row>
    <row r="31" spans="1:33" s="39" customFormat="1" ht="33.75">
      <c r="A31" s="70" t="s">
        <v>412</v>
      </c>
      <c r="B31" s="57" t="s">
        <v>291</v>
      </c>
      <c r="C31" s="70" t="s">
        <v>294</v>
      </c>
      <c r="D31" s="71">
        <v>1530</v>
      </c>
      <c r="E31" s="66" t="s">
        <v>377</v>
      </c>
      <c r="F31" s="60" t="s">
        <v>340</v>
      </c>
      <c r="G31" s="57" t="s">
        <v>292</v>
      </c>
      <c r="H31" s="72"/>
      <c r="I31" s="72"/>
      <c r="J31" s="72"/>
      <c r="K31" s="72"/>
      <c r="L31" s="70" t="s">
        <v>384</v>
      </c>
      <c r="M31" s="70" t="s">
        <v>385</v>
      </c>
      <c r="N31" s="70"/>
      <c r="O31" s="60" t="s">
        <v>344</v>
      </c>
      <c r="P31" s="72"/>
      <c r="Q31" s="72"/>
      <c r="R31" s="72"/>
      <c r="S31" s="72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37"/>
      <c r="AE31" s="37"/>
      <c r="AF31" s="37"/>
      <c r="AG31" s="37"/>
    </row>
    <row r="32" spans="1:33" s="39" customFormat="1" ht="33.75">
      <c r="A32" s="70" t="s">
        <v>412</v>
      </c>
      <c r="B32" s="57" t="s">
        <v>295</v>
      </c>
      <c r="C32" s="70" t="s">
        <v>341</v>
      </c>
      <c r="D32" s="71">
        <v>1486.3</v>
      </c>
      <c r="E32" s="66" t="s">
        <v>377</v>
      </c>
      <c r="F32" s="60" t="s">
        <v>340</v>
      </c>
      <c r="G32" s="57" t="s">
        <v>296</v>
      </c>
      <c r="H32" s="72"/>
      <c r="I32" s="72"/>
      <c r="J32" s="72"/>
      <c r="K32" s="72"/>
      <c r="L32" s="70" t="s">
        <v>383</v>
      </c>
      <c r="M32" s="70" t="s">
        <v>385</v>
      </c>
      <c r="N32" s="70"/>
      <c r="O32" s="60" t="s">
        <v>344</v>
      </c>
      <c r="P32" s="72"/>
      <c r="Q32" s="72"/>
      <c r="R32" s="72"/>
      <c r="S32" s="72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37"/>
      <c r="AE32" s="37"/>
      <c r="AF32" s="37"/>
      <c r="AG32" s="37"/>
    </row>
    <row r="33" spans="1:33" s="39" customFormat="1" ht="33.75">
      <c r="A33" s="70" t="s">
        <v>412</v>
      </c>
      <c r="B33" s="57" t="s">
        <v>297</v>
      </c>
      <c r="C33" s="70" t="s">
        <v>342</v>
      </c>
      <c r="D33" s="71">
        <v>1368.05</v>
      </c>
      <c r="E33" s="66" t="s">
        <v>377</v>
      </c>
      <c r="F33" s="60" t="s">
        <v>340</v>
      </c>
      <c r="G33" s="57" t="s">
        <v>298</v>
      </c>
      <c r="H33" s="72"/>
      <c r="I33" s="72"/>
      <c r="J33" s="72"/>
      <c r="K33" s="72"/>
      <c r="L33" s="70" t="s">
        <v>358</v>
      </c>
      <c r="M33" s="70" t="s">
        <v>385</v>
      </c>
      <c r="N33" s="70"/>
      <c r="O33" s="60" t="s">
        <v>344</v>
      </c>
      <c r="P33" s="72"/>
      <c r="Q33" s="72"/>
      <c r="R33" s="72"/>
      <c r="S33" s="72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37"/>
      <c r="AE33" s="37"/>
      <c r="AF33" s="37"/>
      <c r="AG33" s="37"/>
    </row>
    <row r="34" spans="1:33" s="39" customFormat="1" ht="33.75">
      <c r="A34" s="70" t="s">
        <v>413</v>
      </c>
      <c r="B34" s="57" t="s">
        <v>339</v>
      </c>
      <c r="C34" s="70" t="s">
        <v>332</v>
      </c>
      <c r="D34" s="71">
        <v>1776</v>
      </c>
      <c r="E34" s="66" t="s">
        <v>377</v>
      </c>
      <c r="F34" s="60" t="s">
        <v>338</v>
      </c>
      <c r="G34" s="57" t="s">
        <v>245</v>
      </c>
      <c r="H34" s="72"/>
      <c r="I34" s="72"/>
      <c r="J34" s="72"/>
      <c r="K34" s="72"/>
      <c r="L34" s="70" t="s">
        <v>351</v>
      </c>
      <c r="M34" s="70" t="s">
        <v>385</v>
      </c>
      <c r="N34" s="70"/>
      <c r="O34" s="60" t="s">
        <v>343</v>
      </c>
      <c r="P34" s="72"/>
      <c r="Q34" s="72"/>
      <c r="R34" s="72"/>
      <c r="S34" s="72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37"/>
      <c r="AE34" s="37"/>
      <c r="AF34" s="37"/>
      <c r="AG34" s="37"/>
    </row>
  </sheetData>
  <mergeCells count="1">
    <mergeCell ref="M1:N1"/>
  </mergeCells>
  <phoneticPr fontId="11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62"/>
  <sheetViews>
    <sheetView topLeftCell="A55" workbookViewId="0">
      <selection activeCell="G74" sqref="G74"/>
    </sheetView>
  </sheetViews>
  <sheetFormatPr defaultRowHeight="12.75"/>
  <cols>
    <col min="4" max="4" width="12.85546875" bestFit="1" customWidth="1"/>
    <col min="5" max="5" width="8.140625" bestFit="1" customWidth="1"/>
    <col min="7" max="7" width="9.5703125" bestFit="1" customWidth="1"/>
    <col min="8" max="8" width="17.5703125" bestFit="1" customWidth="1"/>
    <col min="10" max="10" width="10.140625" bestFit="1" customWidth="1"/>
    <col min="11" max="11" width="17.28515625" bestFit="1" customWidth="1"/>
  </cols>
  <sheetData>
    <row r="1" spans="1:11">
      <c r="A1" s="27" t="s">
        <v>483</v>
      </c>
      <c r="B1" s="28"/>
      <c r="C1" s="28"/>
      <c r="D1" s="29"/>
      <c r="E1" s="29"/>
      <c r="F1" s="28"/>
      <c r="G1" s="28"/>
      <c r="H1" s="28"/>
      <c r="I1" s="28"/>
      <c r="J1" s="28"/>
      <c r="K1" s="28"/>
    </row>
    <row r="2" spans="1:11">
      <c r="A2" s="28"/>
      <c r="B2" s="28"/>
      <c r="C2" s="28"/>
      <c r="D2" s="29"/>
      <c r="E2" s="29"/>
      <c r="F2" s="28"/>
      <c r="G2" s="28"/>
      <c r="H2" s="28"/>
      <c r="I2" s="28"/>
      <c r="J2" s="28"/>
      <c r="K2" s="28"/>
    </row>
    <row r="3" spans="1:11" ht="13.5" thickBot="1">
      <c r="A3" s="10" t="s">
        <v>12</v>
      </c>
      <c r="B3" s="11"/>
      <c r="C3" s="11"/>
      <c r="D3" s="15"/>
      <c r="E3" s="15"/>
      <c r="F3" s="11"/>
      <c r="G3" s="11"/>
      <c r="H3" s="11" t="s">
        <v>346</v>
      </c>
      <c r="I3" s="11"/>
      <c r="J3" s="22"/>
      <c r="K3" s="11"/>
    </row>
    <row r="4" spans="1:11">
      <c r="A4" s="19" t="s">
        <v>12</v>
      </c>
      <c r="B4" s="12" t="s">
        <v>91</v>
      </c>
      <c r="C4" s="12" t="s">
        <v>55</v>
      </c>
      <c r="D4" s="16" t="s">
        <v>64</v>
      </c>
      <c r="E4" s="16" t="s">
        <v>345</v>
      </c>
      <c r="F4" s="13" t="s">
        <v>18</v>
      </c>
      <c r="G4" s="13" t="s">
        <v>0</v>
      </c>
      <c r="H4" s="13"/>
      <c r="I4" s="13" t="s">
        <v>1</v>
      </c>
      <c r="J4" s="23"/>
      <c r="K4" s="14" t="s">
        <v>2</v>
      </c>
    </row>
    <row r="5" spans="1:11">
      <c r="A5" s="2" t="s">
        <v>474</v>
      </c>
      <c r="B5" s="24" t="s">
        <v>484</v>
      </c>
      <c r="C5" s="3"/>
      <c r="D5" s="30">
        <v>465000</v>
      </c>
      <c r="E5" s="20">
        <v>38750</v>
      </c>
      <c r="F5" s="4"/>
      <c r="G5" s="8"/>
      <c r="H5" s="4"/>
      <c r="I5" s="5"/>
      <c r="J5" s="5"/>
      <c r="K5" s="6"/>
    </row>
    <row r="6" spans="1:11">
      <c r="A6" s="2" t="s">
        <v>475</v>
      </c>
      <c r="B6" s="24" t="s">
        <v>484</v>
      </c>
      <c r="C6" s="3"/>
      <c r="D6" s="31">
        <v>540000</v>
      </c>
      <c r="E6" s="17">
        <v>45000</v>
      </c>
      <c r="F6" s="7"/>
      <c r="G6" s="8"/>
      <c r="H6" s="4"/>
      <c r="I6" s="5"/>
      <c r="J6" s="5"/>
      <c r="K6" s="6"/>
    </row>
    <row r="7" spans="1:11">
      <c r="A7" s="2" t="s">
        <v>479</v>
      </c>
      <c r="B7" s="24" t="s">
        <v>484</v>
      </c>
      <c r="C7" s="3"/>
      <c r="D7" s="31">
        <v>53550</v>
      </c>
      <c r="E7" s="17">
        <v>4462.5</v>
      </c>
      <c r="F7" s="7"/>
      <c r="G7" s="8"/>
      <c r="H7" s="4"/>
      <c r="I7" s="5"/>
      <c r="J7" s="5"/>
      <c r="K7" s="6"/>
    </row>
    <row r="8" spans="1:11">
      <c r="A8" s="2" t="s">
        <v>480</v>
      </c>
      <c r="B8" s="24" t="s">
        <v>484</v>
      </c>
      <c r="C8" s="3"/>
      <c r="D8" s="31">
        <v>31350</v>
      </c>
      <c r="E8" s="17">
        <v>2612.5</v>
      </c>
      <c r="F8" s="7"/>
      <c r="G8" s="8"/>
      <c r="H8" s="4"/>
      <c r="I8" s="5"/>
      <c r="J8" s="5"/>
      <c r="K8" s="6"/>
    </row>
    <row r="9" spans="1:11">
      <c r="A9" s="2" t="s">
        <v>481</v>
      </c>
      <c r="B9" s="24" t="s">
        <v>484</v>
      </c>
      <c r="C9" s="3"/>
      <c r="D9" s="18">
        <f>91829+3673.16</f>
        <v>95502.16</v>
      </c>
      <c r="E9" s="18">
        <v>7958.51</v>
      </c>
      <c r="F9" s="4"/>
      <c r="G9" s="8"/>
      <c r="H9" s="4"/>
      <c r="I9" s="5"/>
      <c r="J9" s="5"/>
      <c r="K9" s="6"/>
    </row>
    <row r="10" spans="1:11">
      <c r="A10" s="2" t="s">
        <v>482</v>
      </c>
      <c r="B10" s="24" t="s">
        <v>484</v>
      </c>
      <c r="C10" s="3"/>
      <c r="D10" s="18">
        <v>36000</v>
      </c>
      <c r="E10" s="18">
        <v>3000</v>
      </c>
      <c r="F10" s="4"/>
      <c r="G10" s="8"/>
      <c r="H10" s="4"/>
      <c r="I10" s="5"/>
      <c r="J10" s="5"/>
      <c r="K10" s="6"/>
    </row>
    <row r="11" spans="1:11" ht="56.25">
      <c r="A11" s="2" t="s">
        <v>20</v>
      </c>
      <c r="B11" s="8" t="s">
        <v>81</v>
      </c>
      <c r="C11" s="3">
        <v>900112</v>
      </c>
      <c r="D11" s="18">
        <v>30000</v>
      </c>
      <c r="E11" s="18">
        <v>2500</v>
      </c>
      <c r="F11" s="4" t="s">
        <v>27</v>
      </c>
      <c r="G11" s="8" t="s">
        <v>54</v>
      </c>
      <c r="H11" s="4" t="s">
        <v>364</v>
      </c>
      <c r="I11" s="25">
        <v>40336</v>
      </c>
      <c r="J11" s="26">
        <v>41066</v>
      </c>
      <c r="K11" s="6" t="s">
        <v>51</v>
      </c>
    </row>
    <row r="12" spans="1:11">
      <c r="A12" s="2" t="s">
        <v>476</v>
      </c>
      <c r="B12" s="8"/>
      <c r="C12" s="3"/>
      <c r="D12" s="18">
        <v>15000</v>
      </c>
      <c r="E12" s="18">
        <v>1250</v>
      </c>
      <c r="F12" s="4"/>
      <c r="G12" s="8"/>
      <c r="H12" s="4"/>
      <c r="I12" s="25"/>
      <c r="J12" s="26"/>
      <c r="K12" s="6" t="s">
        <v>50</v>
      </c>
    </row>
    <row r="13" spans="1:11" ht="22.5">
      <c r="A13" s="2" t="s">
        <v>24</v>
      </c>
      <c r="B13" s="8" t="s">
        <v>82</v>
      </c>
      <c r="C13" s="3">
        <v>900083</v>
      </c>
      <c r="D13" s="18">
        <v>1500</v>
      </c>
      <c r="E13" s="18">
        <v>125</v>
      </c>
      <c r="F13" s="4" t="s">
        <v>28</v>
      </c>
      <c r="G13" s="8" t="s">
        <v>25</v>
      </c>
      <c r="H13" s="4" t="s">
        <v>374</v>
      </c>
      <c r="I13" s="25">
        <v>40557</v>
      </c>
      <c r="J13" s="25">
        <v>40921</v>
      </c>
      <c r="K13" s="6" t="s">
        <v>49</v>
      </c>
    </row>
    <row r="14" spans="1:11" ht="22.5">
      <c r="A14" s="2" t="s">
        <v>46</v>
      </c>
      <c r="B14" s="8" t="s">
        <v>80</v>
      </c>
      <c r="C14" s="3">
        <v>900075</v>
      </c>
      <c r="D14" s="18">
        <v>115000</v>
      </c>
      <c r="E14" s="18" t="s">
        <v>377</v>
      </c>
      <c r="F14" s="7" t="s">
        <v>36</v>
      </c>
      <c r="G14" s="8" t="s">
        <v>33</v>
      </c>
      <c r="H14" s="4" t="s">
        <v>373</v>
      </c>
      <c r="I14" s="26">
        <v>40330</v>
      </c>
      <c r="J14" s="26">
        <v>41060</v>
      </c>
      <c r="K14" s="6" t="s">
        <v>35</v>
      </c>
    </row>
    <row r="15" spans="1:11">
      <c r="A15" s="2" t="s">
        <v>477</v>
      </c>
      <c r="B15" s="8"/>
      <c r="C15" s="3"/>
      <c r="D15" s="18">
        <v>51600</v>
      </c>
      <c r="E15" s="18" t="s">
        <v>377</v>
      </c>
      <c r="F15" s="4"/>
      <c r="G15" s="8"/>
      <c r="H15" s="4"/>
      <c r="I15" s="25"/>
      <c r="J15" s="26"/>
      <c r="K15" s="6"/>
    </row>
    <row r="16" spans="1:11" ht="67.5">
      <c r="A16" s="1" t="s">
        <v>157</v>
      </c>
      <c r="B16" s="8" t="s">
        <v>172</v>
      </c>
      <c r="C16" s="9">
        <v>800038</v>
      </c>
      <c r="D16" s="21">
        <v>82250</v>
      </c>
      <c r="E16" s="21">
        <v>6854.17</v>
      </c>
      <c r="F16" s="9" t="s">
        <v>173</v>
      </c>
      <c r="G16" s="8" t="s">
        <v>92</v>
      </c>
      <c r="H16" s="1" t="s">
        <v>347</v>
      </c>
      <c r="I16" s="32">
        <v>40676</v>
      </c>
      <c r="J16" s="32">
        <v>41041</v>
      </c>
      <c r="K16" s="9" t="s">
        <v>174</v>
      </c>
    </row>
    <row r="17" spans="1:11" ht="67.5">
      <c r="A17" s="1" t="s">
        <v>158</v>
      </c>
      <c r="B17" s="8" t="s">
        <v>170</v>
      </c>
      <c r="C17" s="9">
        <v>800039</v>
      </c>
      <c r="D17" s="21">
        <v>26250</v>
      </c>
      <c r="E17" s="21">
        <v>2187.5</v>
      </c>
      <c r="F17" s="9" t="s">
        <v>160</v>
      </c>
      <c r="G17" s="8" t="s">
        <v>92</v>
      </c>
      <c r="H17" s="1" t="s">
        <v>347</v>
      </c>
      <c r="I17" s="32">
        <v>40676</v>
      </c>
      <c r="J17" s="32">
        <v>41041</v>
      </c>
      <c r="K17" s="9" t="s">
        <v>171</v>
      </c>
    </row>
    <row r="18" spans="1:11" ht="67.5">
      <c r="A18" s="1" t="s">
        <v>159</v>
      </c>
      <c r="B18" s="8" t="s">
        <v>168</v>
      </c>
      <c r="C18" s="9">
        <v>800037</v>
      </c>
      <c r="D18" s="21">
        <v>47826.5</v>
      </c>
      <c r="E18" s="21">
        <v>3985.54</v>
      </c>
      <c r="F18" s="9" t="s">
        <v>169</v>
      </c>
      <c r="G18" s="8" t="s">
        <v>92</v>
      </c>
      <c r="H18" s="1" t="s">
        <v>347</v>
      </c>
      <c r="I18" s="32">
        <v>40676</v>
      </c>
      <c r="J18" s="32">
        <v>41041</v>
      </c>
      <c r="K18" s="9" t="s">
        <v>93</v>
      </c>
    </row>
    <row r="19" spans="1:11" ht="22.5">
      <c r="A19" s="1" t="s">
        <v>162</v>
      </c>
      <c r="B19" s="8"/>
      <c r="C19" s="9"/>
      <c r="D19" s="21">
        <v>200</v>
      </c>
      <c r="E19" s="21"/>
      <c r="F19" s="9" t="s">
        <v>163</v>
      </c>
      <c r="G19" s="8" t="s">
        <v>167</v>
      </c>
      <c r="H19" s="9"/>
      <c r="I19" s="33"/>
      <c r="J19" s="33"/>
      <c r="K19" s="9"/>
    </row>
    <row r="20" spans="1:11" ht="33.75">
      <c r="A20" s="1" t="s">
        <v>218</v>
      </c>
      <c r="B20" s="8" t="s">
        <v>265</v>
      </c>
      <c r="C20" s="9" t="s">
        <v>266</v>
      </c>
      <c r="D20" s="21">
        <v>32000</v>
      </c>
      <c r="E20" s="21">
        <v>2666.66</v>
      </c>
      <c r="F20" s="9" t="s">
        <v>263</v>
      </c>
      <c r="G20" s="8" t="s">
        <v>267</v>
      </c>
      <c r="H20" s="9" t="s">
        <v>348</v>
      </c>
      <c r="I20" s="32">
        <v>40756</v>
      </c>
      <c r="J20" s="32">
        <v>41121</v>
      </c>
      <c r="K20" s="9" t="s">
        <v>6</v>
      </c>
    </row>
    <row r="21" spans="1:11">
      <c r="A21" s="1" t="s">
        <v>478</v>
      </c>
      <c r="B21" s="8"/>
      <c r="C21" s="9"/>
      <c r="D21" s="21">
        <v>55570.5</v>
      </c>
      <c r="E21" s="18" t="s">
        <v>377</v>
      </c>
      <c r="F21" s="9"/>
      <c r="G21" s="8"/>
      <c r="H21" s="9"/>
      <c r="I21" s="32"/>
      <c r="J21" s="32"/>
      <c r="K21" s="9"/>
    </row>
    <row r="22" spans="1:11" ht="56.25">
      <c r="A22" s="1" t="s">
        <v>439</v>
      </c>
      <c r="B22" s="8" t="s">
        <v>447</v>
      </c>
      <c r="C22" s="9" t="s">
        <v>448</v>
      </c>
      <c r="D22" s="21">
        <v>238990</v>
      </c>
      <c r="E22" s="18">
        <v>19915.830000000002</v>
      </c>
      <c r="F22" s="9" t="s">
        <v>440</v>
      </c>
      <c r="G22" s="8" t="s">
        <v>19</v>
      </c>
      <c r="H22" s="9" t="s">
        <v>449</v>
      </c>
      <c r="I22" s="32">
        <v>40817</v>
      </c>
      <c r="J22" s="32">
        <v>41182</v>
      </c>
      <c r="K22" s="9" t="s">
        <v>5</v>
      </c>
    </row>
    <row r="23" spans="1:11" ht="33.75">
      <c r="A23" s="1" t="s">
        <v>443</v>
      </c>
      <c r="B23" s="8" t="s">
        <v>453</v>
      </c>
      <c r="C23" s="9" t="s">
        <v>451</v>
      </c>
      <c r="D23" s="21">
        <v>100521</v>
      </c>
      <c r="E23" s="18">
        <v>8376.75</v>
      </c>
      <c r="F23" s="9" t="s">
        <v>452</v>
      </c>
      <c r="G23" s="8" t="s">
        <v>454</v>
      </c>
      <c r="H23" s="9" t="s">
        <v>455</v>
      </c>
      <c r="I23" s="32">
        <v>40819</v>
      </c>
      <c r="J23" s="32">
        <v>41184</v>
      </c>
      <c r="K23" s="9" t="s">
        <v>456</v>
      </c>
    </row>
    <row r="24" spans="1:11" ht="22.5">
      <c r="A24" s="1" t="s">
        <v>450</v>
      </c>
      <c r="B24" s="8" t="s">
        <v>462</v>
      </c>
      <c r="C24" s="9" t="s">
        <v>461</v>
      </c>
      <c r="D24" s="21">
        <v>15038.1</v>
      </c>
      <c r="E24" s="18"/>
      <c r="F24" s="8" t="s">
        <v>460</v>
      </c>
      <c r="G24" s="8" t="s">
        <v>463</v>
      </c>
      <c r="H24" s="9" t="s">
        <v>464</v>
      </c>
      <c r="I24" s="32">
        <v>40817</v>
      </c>
      <c r="J24" s="32">
        <v>41182</v>
      </c>
      <c r="K24" s="9" t="s">
        <v>465</v>
      </c>
    </row>
    <row r="25" spans="1:11" ht="67.5">
      <c r="A25" s="1" t="s">
        <v>459</v>
      </c>
      <c r="B25" s="8" t="s">
        <v>466</v>
      </c>
      <c r="C25" s="9" t="s">
        <v>467</v>
      </c>
      <c r="D25" s="21">
        <v>81469.2</v>
      </c>
      <c r="E25" s="18">
        <v>6789.1</v>
      </c>
      <c r="F25" s="9" t="s">
        <v>468</v>
      </c>
      <c r="G25" s="8" t="s">
        <v>92</v>
      </c>
      <c r="H25" s="9" t="s">
        <v>469</v>
      </c>
      <c r="I25" s="32">
        <v>40848</v>
      </c>
      <c r="J25" s="32">
        <v>41212</v>
      </c>
      <c r="K25" s="9" t="s">
        <v>470</v>
      </c>
    </row>
    <row r="26" spans="1:11" ht="22.5">
      <c r="A26" s="34" t="s">
        <v>414</v>
      </c>
      <c r="B26" s="8" t="s">
        <v>370</v>
      </c>
      <c r="C26" s="9" t="s">
        <v>369</v>
      </c>
      <c r="D26" s="21">
        <v>4000</v>
      </c>
      <c r="E26" s="18" t="s">
        <v>377</v>
      </c>
      <c r="F26" s="9" t="s">
        <v>366</v>
      </c>
      <c r="G26" s="8" t="s">
        <v>367</v>
      </c>
      <c r="H26" s="9" t="s">
        <v>368</v>
      </c>
      <c r="I26" s="9"/>
      <c r="J26" s="9"/>
      <c r="K26" s="9" t="s">
        <v>371</v>
      </c>
    </row>
    <row r="27" spans="1:11">
      <c r="A27" s="1" t="s">
        <v>485</v>
      </c>
      <c r="B27" s="35"/>
      <c r="C27" s="35"/>
      <c r="D27" s="36">
        <f>SUM(D5:D26)</f>
        <v>2118617.46</v>
      </c>
      <c r="E27" s="35"/>
      <c r="F27" s="35"/>
      <c r="G27" s="35"/>
      <c r="H27" s="35"/>
      <c r="I27" s="35"/>
      <c r="J27" s="35"/>
      <c r="K27" s="35"/>
    </row>
    <row r="28" spans="1:11" s="98" customFormat="1" ht="25.5" customHeight="1">
      <c r="A28" s="103" t="s">
        <v>113</v>
      </c>
      <c r="B28" s="92" t="s">
        <v>66</v>
      </c>
      <c r="C28" s="96" t="s">
        <v>116</v>
      </c>
      <c r="D28" s="96" t="s">
        <v>122</v>
      </c>
      <c r="E28" s="96" t="s">
        <v>111</v>
      </c>
      <c r="F28" s="96" t="s">
        <v>118</v>
      </c>
      <c r="G28" s="96">
        <v>1758674</v>
      </c>
      <c r="H28" s="96" t="s">
        <v>121</v>
      </c>
      <c r="I28" s="96" t="s">
        <v>112</v>
      </c>
      <c r="J28" s="96" t="s">
        <v>117</v>
      </c>
      <c r="K28" s="96">
        <v>1760072</v>
      </c>
    </row>
    <row r="29" spans="1:11" s="98" customFormat="1" ht="25.5" customHeight="1">
      <c r="A29" s="103" t="s">
        <v>114</v>
      </c>
      <c r="B29" s="92" t="s">
        <v>115</v>
      </c>
      <c r="C29" s="96" t="s">
        <v>116</v>
      </c>
      <c r="D29" s="96" t="s">
        <v>124</v>
      </c>
      <c r="E29" s="96" t="s">
        <v>111</v>
      </c>
      <c r="F29" s="96" t="s">
        <v>118</v>
      </c>
      <c r="G29" s="96">
        <v>1758674</v>
      </c>
      <c r="H29" s="96" t="s">
        <v>120</v>
      </c>
      <c r="I29" s="96" t="s">
        <v>112</v>
      </c>
      <c r="J29" s="96" t="s">
        <v>117</v>
      </c>
      <c r="K29" s="96">
        <v>1760072</v>
      </c>
    </row>
    <row r="30" spans="1:11" s="93" customFormat="1" ht="25.5" customHeight="1">
      <c r="A30" s="95" t="s">
        <v>63</v>
      </c>
      <c r="B30" s="99" t="s">
        <v>129</v>
      </c>
      <c r="C30" s="99" t="s">
        <v>130</v>
      </c>
      <c r="D30" s="96" t="s">
        <v>131</v>
      </c>
      <c r="E30" s="96" t="s">
        <v>100</v>
      </c>
      <c r="F30" s="96" t="s">
        <v>102</v>
      </c>
      <c r="G30" s="96">
        <v>1207170</v>
      </c>
      <c r="H30" s="99"/>
      <c r="I30" s="99"/>
      <c r="J30" s="99"/>
      <c r="K30" s="99"/>
    </row>
    <row r="31" spans="1:11" s="93" customFormat="1" ht="25.5" customHeight="1">
      <c r="A31" s="99" t="s">
        <v>57</v>
      </c>
      <c r="B31" s="99" t="s">
        <v>132</v>
      </c>
      <c r="C31" s="99" t="s">
        <v>130</v>
      </c>
      <c r="D31" s="96" t="s">
        <v>133</v>
      </c>
      <c r="E31" s="96" t="s">
        <v>100</v>
      </c>
      <c r="F31" s="96" t="s">
        <v>102</v>
      </c>
      <c r="G31" s="96">
        <v>1207170</v>
      </c>
      <c r="H31" s="99"/>
      <c r="I31" s="99"/>
      <c r="J31" s="99"/>
      <c r="K31" s="99"/>
    </row>
    <row r="32" spans="1:11" s="93" customFormat="1" ht="25.5" customHeight="1">
      <c r="A32" s="99" t="s">
        <v>62</v>
      </c>
      <c r="B32" s="99" t="s">
        <v>134</v>
      </c>
      <c r="C32" s="99" t="s">
        <v>130</v>
      </c>
      <c r="D32" s="96" t="s">
        <v>135</v>
      </c>
      <c r="E32" s="96" t="s">
        <v>100</v>
      </c>
      <c r="F32" s="96" t="s">
        <v>102</v>
      </c>
      <c r="G32" s="96">
        <v>1207170</v>
      </c>
      <c r="H32" s="99"/>
      <c r="I32" s="99"/>
      <c r="J32" s="99"/>
      <c r="K32" s="99"/>
    </row>
    <row r="33" spans="1:11" s="93" customFormat="1" ht="25.5" customHeight="1">
      <c r="A33" s="99" t="s">
        <v>61</v>
      </c>
      <c r="B33" s="99" t="s">
        <v>136</v>
      </c>
      <c r="C33" s="99" t="s">
        <v>130</v>
      </c>
      <c r="D33" s="96" t="s">
        <v>137</v>
      </c>
      <c r="E33" s="96" t="s">
        <v>100</v>
      </c>
      <c r="F33" s="96" t="s">
        <v>102</v>
      </c>
      <c r="G33" s="96">
        <v>1207170</v>
      </c>
      <c r="H33" s="99"/>
      <c r="I33" s="99"/>
      <c r="J33" s="99"/>
      <c r="K33" s="99"/>
    </row>
    <row r="34" spans="1:11" s="93" customFormat="1" ht="25.5" customHeight="1">
      <c r="A34" s="99" t="s">
        <v>60</v>
      </c>
      <c r="B34" s="99" t="s">
        <v>138</v>
      </c>
      <c r="C34" s="99" t="s">
        <v>130</v>
      </c>
      <c r="D34" s="96" t="s">
        <v>139</v>
      </c>
      <c r="E34" s="96" t="s">
        <v>100</v>
      </c>
      <c r="F34" s="96" t="s">
        <v>102</v>
      </c>
      <c r="G34" s="96">
        <v>1207170</v>
      </c>
      <c r="H34" s="99"/>
      <c r="I34" s="99"/>
      <c r="J34" s="99"/>
      <c r="K34" s="99"/>
    </row>
    <row r="35" spans="1:11" s="93" customFormat="1" ht="25.5" customHeight="1">
      <c r="A35" s="99" t="s">
        <v>59</v>
      </c>
      <c r="B35" s="99" t="s">
        <v>140</v>
      </c>
      <c r="C35" s="99" t="s">
        <v>130</v>
      </c>
      <c r="D35" s="96" t="s">
        <v>141</v>
      </c>
      <c r="E35" s="96" t="s">
        <v>100</v>
      </c>
      <c r="F35" s="96" t="s">
        <v>102</v>
      </c>
      <c r="G35" s="96">
        <v>1207170</v>
      </c>
      <c r="H35" s="99"/>
      <c r="I35" s="99"/>
      <c r="J35" s="99"/>
      <c r="K35" s="99"/>
    </row>
    <row r="36" spans="1:11" s="93" customFormat="1" ht="25.5" customHeight="1">
      <c r="A36" s="99" t="s">
        <v>56</v>
      </c>
      <c r="B36" s="99" t="s">
        <v>142</v>
      </c>
      <c r="C36" s="99" t="s">
        <v>130</v>
      </c>
      <c r="D36" s="96" t="s">
        <v>143</v>
      </c>
      <c r="E36" s="96" t="s">
        <v>100</v>
      </c>
      <c r="F36" s="96" t="s">
        <v>102</v>
      </c>
      <c r="G36" s="96">
        <v>1207170</v>
      </c>
      <c r="H36" s="99"/>
      <c r="I36" s="99"/>
      <c r="J36" s="99"/>
      <c r="K36" s="99"/>
    </row>
    <row r="37" spans="1:11" s="93" customFormat="1" ht="25.5" customHeight="1">
      <c r="A37" s="99" t="s">
        <v>58</v>
      </c>
      <c r="B37" s="99" t="s">
        <v>145</v>
      </c>
      <c r="C37" s="99" t="s">
        <v>130</v>
      </c>
      <c r="D37" s="96" t="s">
        <v>144</v>
      </c>
      <c r="E37" s="96" t="s">
        <v>100</v>
      </c>
      <c r="F37" s="96" t="s">
        <v>102</v>
      </c>
      <c r="G37" s="96">
        <v>1207170</v>
      </c>
      <c r="H37" s="99"/>
      <c r="I37" s="99"/>
      <c r="J37" s="99"/>
      <c r="K37" s="99"/>
    </row>
    <row r="38" spans="1:11" s="93" customFormat="1" ht="25.5" customHeight="1">
      <c r="A38" s="104" t="s">
        <v>14</v>
      </c>
      <c r="B38" s="99" t="s">
        <v>146</v>
      </c>
      <c r="C38" s="99" t="s">
        <v>154</v>
      </c>
      <c r="D38" s="96" t="s">
        <v>148</v>
      </c>
      <c r="E38" s="99" t="s">
        <v>147</v>
      </c>
      <c r="F38" s="99" t="s">
        <v>156</v>
      </c>
      <c r="G38" s="99">
        <v>1156371</v>
      </c>
      <c r="H38" s="99"/>
      <c r="I38" s="99"/>
      <c r="J38" s="99"/>
      <c r="K38" s="99"/>
    </row>
    <row r="39" spans="1:11" s="93" customFormat="1" ht="25.5" customHeight="1">
      <c r="A39" s="99" t="s">
        <v>15</v>
      </c>
      <c r="B39" s="99" t="s">
        <v>149</v>
      </c>
      <c r="C39" s="99" t="s">
        <v>154</v>
      </c>
      <c r="D39" s="96" t="s">
        <v>150</v>
      </c>
      <c r="E39" s="99" t="s">
        <v>147</v>
      </c>
      <c r="F39" s="99" t="s">
        <v>156</v>
      </c>
      <c r="G39" s="99">
        <v>1156371</v>
      </c>
      <c r="H39" s="99"/>
      <c r="I39" s="99"/>
      <c r="J39" s="99"/>
      <c r="K39" s="99"/>
    </row>
    <row r="40" spans="1:11" s="93" customFormat="1" ht="25.5" customHeight="1">
      <c r="A40" s="99" t="s">
        <v>13</v>
      </c>
      <c r="B40" s="99" t="s">
        <v>151</v>
      </c>
      <c r="C40" s="99" t="s">
        <v>154</v>
      </c>
      <c r="D40" s="96" t="s">
        <v>152</v>
      </c>
      <c r="E40" s="99" t="s">
        <v>147</v>
      </c>
      <c r="F40" s="99" t="s">
        <v>156</v>
      </c>
      <c r="G40" s="99">
        <v>1156371</v>
      </c>
      <c r="H40" s="99"/>
      <c r="I40" s="99"/>
      <c r="J40" s="99"/>
      <c r="K40" s="99"/>
    </row>
    <row r="41" spans="1:11" s="93" customFormat="1" ht="25.5" customHeight="1">
      <c r="A41" s="99" t="s">
        <v>193</v>
      </c>
      <c r="B41" s="99" t="s">
        <v>194</v>
      </c>
      <c r="C41" s="99" t="s">
        <v>195</v>
      </c>
      <c r="D41" s="99" t="s">
        <v>196</v>
      </c>
      <c r="E41" s="99" t="s">
        <v>197</v>
      </c>
      <c r="F41" s="99" t="s">
        <v>118</v>
      </c>
      <c r="G41" s="99">
        <v>1758674</v>
      </c>
      <c r="H41" s="99" t="s">
        <v>198</v>
      </c>
      <c r="I41" s="99" t="s">
        <v>112</v>
      </c>
      <c r="J41" s="99" t="s">
        <v>117</v>
      </c>
      <c r="K41" s="99">
        <v>1760072</v>
      </c>
    </row>
    <row r="42" spans="1:11" s="93" customFormat="1" ht="25.5" customHeight="1">
      <c r="A42" s="99" t="s">
        <v>199</v>
      </c>
      <c r="B42" s="99" t="s">
        <v>166</v>
      </c>
      <c r="C42" s="99" t="s">
        <v>182</v>
      </c>
      <c r="D42" s="99" t="s">
        <v>200</v>
      </c>
      <c r="E42" s="99" t="s">
        <v>161</v>
      </c>
      <c r="F42" s="99">
        <v>49656260953</v>
      </c>
      <c r="G42" s="99">
        <v>1159155</v>
      </c>
      <c r="H42" s="99" t="s">
        <v>214</v>
      </c>
      <c r="I42" s="99" t="s">
        <v>215</v>
      </c>
      <c r="J42" s="96" t="s">
        <v>74</v>
      </c>
      <c r="K42" s="96">
        <v>1187949</v>
      </c>
    </row>
    <row r="43" spans="1:11" s="93" customFormat="1" ht="25.5" customHeight="1">
      <c r="A43" s="99" t="s">
        <v>201</v>
      </c>
      <c r="B43" s="99" t="s">
        <v>202</v>
      </c>
      <c r="C43" s="99" t="s">
        <v>203</v>
      </c>
      <c r="D43" s="99" t="s">
        <v>204</v>
      </c>
      <c r="E43" s="99" t="s">
        <v>205</v>
      </c>
      <c r="F43" s="99" t="s">
        <v>118</v>
      </c>
      <c r="G43" s="99">
        <v>1758674</v>
      </c>
      <c r="H43" s="99" t="s">
        <v>206</v>
      </c>
      <c r="I43" s="99" t="s">
        <v>112</v>
      </c>
      <c r="J43" s="99" t="s">
        <v>117</v>
      </c>
      <c r="K43" s="99">
        <v>1760072</v>
      </c>
    </row>
    <row r="44" spans="1:11" s="93" customFormat="1" ht="25.5" customHeight="1">
      <c r="A44" s="99" t="s">
        <v>207</v>
      </c>
      <c r="B44" s="99" t="s">
        <v>208</v>
      </c>
      <c r="C44" s="99" t="s">
        <v>203</v>
      </c>
      <c r="D44" s="99" t="s">
        <v>209</v>
      </c>
      <c r="E44" s="99" t="s">
        <v>205</v>
      </c>
      <c r="F44" s="99" t="s">
        <v>118</v>
      </c>
      <c r="G44" s="99">
        <v>1758674</v>
      </c>
      <c r="H44" s="99" t="s">
        <v>211</v>
      </c>
      <c r="I44" s="99" t="s">
        <v>112</v>
      </c>
      <c r="J44" s="99" t="s">
        <v>117</v>
      </c>
      <c r="K44" s="99">
        <v>1760072</v>
      </c>
    </row>
    <row r="45" spans="1:11" s="93" customFormat="1" ht="25.5" customHeight="1">
      <c r="A45" s="99" t="s">
        <v>210</v>
      </c>
      <c r="B45" s="99" t="s">
        <v>177</v>
      </c>
      <c r="C45" s="99" t="s">
        <v>203</v>
      </c>
      <c r="D45" s="99" t="s">
        <v>213</v>
      </c>
      <c r="E45" s="99" t="s">
        <v>205</v>
      </c>
      <c r="F45" s="99" t="s">
        <v>118</v>
      </c>
      <c r="G45" s="99">
        <v>1758674</v>
      </c>
      <c r="H45" s="99" t="s">
        <v>212</v>
      </c>
      <c r="I45" s="99" t="s">
        <v>112</v>
      </c>
      <c r="J45" s="99" t="s">
        <v>117</v>
      </c>
      <c r="K45" s="99">
        <v>1760072</v>
      </c>
    </row>
    <row r="46" spans="1:11" s="93" customFormat="1" ht="25.5" customHeight="1">
      <c r="A46" s="99" t="s">
        <v>221</v>
      </c>
      <c r="B46" s="99" t="s">
        <v>264</v>
      </c>
      <c r="C46" s="99" t="s">
        <v>225</v>
      </c>
      <c r="D46" s="99" t="s">
        <v>304</v>
      </c>
      <c r="E46" s="96" t="s">
        <v>100</v>
      </c>
      <c r="F46" s="96" t="s">
        <v>102</v>
      </c>
      <c r="G46" s="96">
        <v>1207170</v>
      </c>
      <c r="H46" s="99" t="s">
        <v>305</v>
      </c>
      <c r="I46" s="99" t="s">
        <v>226</v>
      </c>
      <c r="J46" s="99">
        <v>49656260953</v>
      </c>
      <c r="K46" s="99">
        <v>1159155</v>
      </c>
    </row>
    <row r="47" spans="1:11" s="93" customFormat="1" ht="25.5" customHeight="1">
      <c r="A47" s="99" t="s">
        <v>278</v>
      </c>
      <c r="B47" s="96" t="s">
        <v>245</v>
      </c>
      <c r="C47" s="99" t="s">
        <v>225</v>
      </c>
      <c r="D47" s="99" t="s">
        <v>309</v>
      </c>
      <c r="E47" s="96" t="s">
        <v>100</v>
      </c>
      <c r="F47" s="96" t="s">
        <v>102</v>
      </c>
      <c r="G47" s="96">
        <v>1207170</v>
      </c>
      <c r="H47" s="99" t="s">
        <v>310</v>
      </c>
      <c r="I47" s="99" t="s">
        <v>226</v>
      </c>
      <c r="J47" s="99">
        <v>49656260953</v>
      </c>
      <c r="K47" s="99">
        <v>1159155</v>
      </c>
    </row>
    <row r="48" spans="1:11" s="93" customFormat="1" ht="25.5" customHeight="1">
      <c r="A48" s="99" t="s">
        <v>281</v>
      </c>
      <c r="B48" s="96" t="s">
        <v>274</v>
      </c>
      <c r="C48" s="99" t="s">
        <v>225</v>
      </c>
      <c r="D48" s="99" t="s">
        <v>321</v>
      </c>
      <c r="E48" s="96" t="s">
        <v>100</v>
      </c>
      <c r="F48" s="96" t="s">
        <v>102</v>
      </c>
      <c r="G48" s="96">
        <v>1207170</v>
      </c>
      <c r="H48" s="99" t="s">
        <v>322</v>
      </c>
      <c r="I48" s="99" t="s">
        <v>226</v>
      </c>
      <c r="J48" s="99">
        <v>49656260953</v>
      </c>
      <c r="K48" s="99">
        <v>1159155</v>
      </c>
    </row>
    <row r="49" spans="1:11" s="93" customFormat="1" ht="25.5" customHeight="1">
      <c r="A49" s="99" t="s">
        <v>282</v>
      </c>
      <c r="B49" s="96" t="s">
        <v>275</v>
      </c>
      <c r="C49" s="99" t="s">
        <v>225</v>
      </c>
      <c r="D49" s="99" t="s">
        <v>306</v>
      </c>
      <c r="E49" s="96" t="s">
        <v>100</v>
      </c>
      <c r="F49" s="96" t="s">
        <v>102</v>
      </c>
      <c r="G49" s="96">
        <v>1207170</v>
      </c>
      <c r="H49" s="99" t="s">
        <v>307</v>
      </c>
      <c r="I49" s="99" t="s">
        <v>226</v>
      </c>
      <c r="J49" s="99">
        <v>49656260953</v>
      </c>
      <c r="K49" s="99">
        <v>1159155</v>
      </c>
    </row>
    <row r="50" spans="1:11" s="93" customFormat="1" ht="25.5" customHeight="1">
      <c r="A50" s="99" t="s">
        <v>234</v>
      </c>
      <c r="B50" s="96" t="s">
        <v>232</v>
      </c>
      <c r="C50" s="99" t="s">
        <v>225</v>
      </c>
      <c r="D50" s="99" t="s">
        <v>308</v>
      </c>
      <c r="E50" s="99" t="s">
        <v>100</v>
      </c>
      <c r="F50" s="96" t="s">
        <v>102</v>
      </c>
      <c r="G50" s="96">
        <v>1207170</v>
      </c>
      <c r="H50" s="99" t="s">
        <v>311</v>
      </c>
      <c r="I50" s="99" t="s">
        <v>226</v>
      </c>
      <c r="J50" s="99">
        <v>49656260953</v>
      </c>
      <c r="K50" s="99">
        <v>1159155</v>
      </c>
    </row>
    <row r="51" spans="1:11" s="93" customFormat="1" ht="25.5" customHeight="1">
      <c r="A51" s="99" t="s">
        <v>415</v>
      </c>
      <c r="B51" s="96" t="s">
        <v>416</v>
      </c>
      <c r="C51" s="99" t="s">
        <v>225</v>
      </c>
      <c r="D51" s="99" t="s">
        <v>417</v>
      </c>
      <c r="E51" s="99" t="s">
        <v>100</v>
      </c>
      <c r="F51" s="96" t="s">
        <v>102</v>
      </c>
      <c r="G51" s="96">
        <v>1207170</v>
      </c>
      <c r="H51" s="99" t="s">
        <v>305</v>
      </c>
      <c r="I51" s="99" t="s">
        <v>226</v>
      </c>
      <c r="J51" s="99">
        <v>49656260953</v>
      </c>
      <c r="K51" s="99">
        <v>1159155</v>
      </c>
    </row>
    <row r="52" spans="1:11" s="93" customFormat="1" ht="25.5" customHeight="1">
      <c r="A52" s="99" t="s">
        <v>239</v>
      </c>
      <c r="B52" s="96" t="s">
        <v>240</v>
      </c>
      <c r="C52" s="99" t="s">
        <v>225</v>
      </c>
      <c r="D52" s="99" t="s">
        <v>312</v>
      </c>
      <c r="E52" s="99" t="s">
        <v>100</v>
      </c>
      <c r="F52" s="96" t="s">
        <v>102</v>
      </c>
      <c r="G52" s="96">
        <v>1207170</v>
      </c>
      <c r="H52" s="99" t="s">
        <v>313</v>
      </c>
      <c r="I52" s="99" t="s">
        <v>226</v>
      </c>
      <c r="J52" s="99">
        <v>49656260953</v>
      </c>
      <c r="K52" s="99">
        <v>1159155</v>
      </c>
    </row>
    <row r="53" spans="1:11" s="93" customFormat="1" ht="25.5" customHeight="1">
      <c r="A53" s="99" t="s">
        <v>236</v>
      </c>
      <c r="B53" s="96" t="s">
        <v>276</v>
      </c>
      <c r="C53" s="99" t="s">
        <v>225</v>
      </c>
      <c r="D53" s="99" t="s">
        <v>314</v>
      </c>
      <c r="E53" s="99" t="s">
        <v>100</v>
      </c>
      <c r="F53" s="96" t="s">
        <v>102</v>
      </c>
      <c r="G53" s="96">
        <v>1207170</v>
      </c>
      <c r="H53" s="99" t="s">
        <v>315</v>
      </c>
      <c r="I53" s="99" t="s">
        <v>226</v>
      </c>
      <c r="J53" s="99">
        <v>49656260953</v>
      </c>
      <c r="K53" s="99">
        <v>1159155</v>
      </c>
    </row>
    <row r="54" spans="1:11" s="93" customFormat="1" ht="25.5" customHeight="1">
      <c r="A54" s="99" t="s">
        <v>279</v>
      </c>
      <c r="B54" s="99" t="s">
        <v>140</v>
      </c>
      <c r="C54" s="99" t="s">
        <v>225</v>
      </c>
      <c r="D54" s="99" t="s">
        <v>318</v>
      </c>
      <c r="E54" s="99" t="s">
        <v>100</v>
      </c>
      <c r="F54" s="96" t="s">
        <v>277</v>
      </c>
      <c r="G54" s="96">
        <v>1207170</v>
      </c>
      <c r="H54" s="99" t="s">
        <v>319</v>
      </c>
      <c r="I54" s="99" t="s">
        <v>226</v>
      </c>
      <c r="J54" s="99">
        <v>49656260953</v>
      </c>
      <c r="K54" s="99">
        <v>1159155</v>
      </c>
    </row>
    <row r="55" spans="1:11" s="93" customFormat="1" ht="25.5" customHeight="1">
      <c r="A55" s="99" t="s">
        <v>280</v>
      </c>
      <c r="B55" s="99" t="s">
        <v>140</v>
      </c>
      <c r="C55" s="99" t="s">
        <v>225</v>
      </c>
      <c r="D55" s="99" t="s">
        <v>316</v>
      </c>
      <c r="E55" s="99" t="s">
        <v>100</v>
      </c>
      <c r="F55" s="96" t="s">
        <v>277</v>
      </c>
      <c r="G55" s="96">
        <v>1207170</v>
      </c>
      <c r="H55" s="99" t="s">
        <v>317</v>
      </c>
      <c r="I55" s="99" t="s">
        <v>226</v>
      </c>
      <c r="J55" s="99">
        <v>49656260953</v>
      </c>
      <c r="K55" s="99">
        <v>1159155</v>
      </c>
    </row>
    <row r="56" spans="1:11" s="93" customFormat="1" ht="25.5" customHeight="1">
      <c r="A56" s="99" t="s">
        <v>418</v>
      </c>
      <c r="B56" s="99" t="s">
        <v>420</v>
      </c>
      <c r="C56" s="99" t="s">
        <v>421</v>
      </c>
      <c r="D56" s="99" t="s">
        <v>422</v>
      </c>
      <c r="E56" s="99" t="s">
        <v>161</v>
      </c>
      <c r="F56" s="99">
        <v>49656260953</v>
      </c>
      <c r="G56" s="99">
        <v>1159155</v>
      </c>
      <c r="H56" s="99" t="s">
        <v>423</v>
      </c>
      <c r="I56" s="99" t="s">
        <v>424</v>
      </c>
      <c r="J56" s="99">
        <v>54289327915</v>
      </c>
      <c r="K56" s="99">
        <v>1158724</v>
      </c>
    </row>
    <row r="57" spans="1:11" s="93" customFormat="1" ht="25.5" customHeight="1">
      <c r="A57" s="99" t="s">
        <v>425</v>
      </c>
      <c r="B57" s="99" t="s">
        <v>420</v>
      </c>
      <c r="C57" s="99" t="s">
        <v>421</v>
      </c>
      <c r="D57" s="99" t="s">
        <v>426</v>
      </c>
      <c r="E57" s="99" t="s">
        <v>161</v>
      </c>
      <c r="F57" s="99">
        <v>49656260953</v>
      </c>
      <c r="G57" s="99">
        <v>1159155</v>
      </c>
      <c r="H57" s="99" t="s">
        <v>427</v>
      </c>
      <c r="I57" s="99" t="s">
        <v>424</v>
      </c>
      <c r="J57" s="99">
        <v>54289327915</v>
      </c>
      <c r="K57" s="99">
        <v>1158724</v>
      </c>
    </row>
    <row r="58" spans="1:11" s="93" customFormat="1" ht="25.5" customHeight="1">
      <c r="A58" s="99" t="s">
        <v>441</v>
      </c>
      <c r="B58" s="99" t="s">
        <v>146</v>
      </c>
      <c r="C58" s="99" t="s">
        <v>154</v>
      </c>
      <c r="D58" s="99" t="s">
        <v>428</v>
      </c>
      <c r="E58" s="99" t="s">
        <v>432</v>
      </c>
      <c r="F58" s="96"/>
      <c r="G58" s="96"/>
      <c r="H58" s="99" t="s">
        <v>429</v>
      </c>
      <c r="I58" s="99" t="s">
        <v>442</v>
      </c>
      <c r="J58" s="99"/>
      <c r="K58" s="99"/>
    </row>
    <row r="59" spans="1:11" s="93" customFormat="1" ht="25.5" customHeight="1">
      <c r="A59" s="99" t="s">
        <v>430</v>
      </c>
      <c r="B59" s="99" t="s">
        <v>431</v>
      </c>
      <c r="C59" s="99" t="s">
        <v>154</v>
      </c>
      <c r="D59" s="99" t="s">
        <v>428</v>
      </c>
      <c r="E59" s="99" t="s">
        <v>432</v>
      </c>
      <c r="F59" s="99"/>
      <c r="G59" s="99"/>
      <c r="H59" s="99" t="s">
        <v>429</v>
      </c>
      <c r="I59" s="99" t="s">
        <v>442</v>
      </c>
      <c r="J59" s="99"/>
      <c r="K59" s="99"/>
    </row>
    <row r="60" spans="1:11" s="93" customFormat="1" ht="25.5" customHeight="1">
      <c r="A60" s="99" t="s">
        <v>433</v>
      </c>
      <c r="B60" s="99" t="s">
        <v>434</v>
      </c>
      <c r="C60" s="99" t="s">
        <v>154</v>
      </c>
      <c r="D60" s="99" t="s">
        <v>428</v>
      </c>
      <c r="E60" s="99" t="s">
        <v>432</v>
      </c>
      <c r="F60" s="99"/>
      <c r="G60" s="99"/>
      <c r="H60" s="99" t="s">
        <v>429</v>
      </c>
      <c r="I60" s="99" t="s">
        <v>442</v>
      </c>
      <c r="J60" s="99"/>
      <c r="K60" s="99"/>
    </row>
    <row r="61" spans="1:11" s="93" customFormat="1" ht="25.5" customHeight="1">
      <c r="A61" s="99" t="s">
        <v>435</v>
      </c>
      <c r="B61" s="99" t="s">
        <v>245</v>
      </c>
      <c r="C61" s="99" t="s">
        <v>436</v>
      </c>
      <c r="D61" s="99" t="s">
        <v>445</v>
      </c>
      <c r="E61" s="99" t="s">
        <v>31</v>
      </c>
      <c r="F61" s="96" t="s">
        <v>79</v>
      </c>
      <c r="G61" s="96">
        <v>1159386</v>
      </c>
      <c r="H61" s="99" t="s">
        <v>446</v>
      </c>
      <c r="I61" s="99" t="s">
        <v>215</v>
      </c>
      <c r="J61" s="96" t="s">
        <v>78</v>
      </c>
      <c r="K61" s="96">
        <v>1158372</v>
      </c>
    </row>
    <row r="62" spans="1:11" s="98" customFormat="1" ht="25.5" customHeight="1">
      <c r="A62" s="117" t="s">
        <v>524</v>
      </c>
      <c r="B62" s="113" t="s">
        <v>54</v>
      </c>
      <c r="C62" s="112" t="s">
        <v>51</v>
      </c>
      <c r="D62" s="96" t="s">
        <v>153</v>
      </c>
      <c r="E62" s="96" t="s">
        <v>71</v>
      </c>
      <c r="F62" s="96" t="s">
        <v>76</v>
      </c>
      <c r="G62" s="96">
        <v>1159388</v>
      </c>
      <c r="H62" s="96" t="s">
        <v>123</v>
      </c>
      <c r="I62" s="96" t="s">
        <v>89</v>
      </c>
      <c r="J62" s="96" t="s">
        <v>105</v>
      </c>
      <c r="K62" s="96">
        <v>1756988</v>
      </c>
    </row>
  </sheetData>
  <phoneticPr fontId="11" type="noConversion"/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H2"/>
  <sheetViews>
    <sheetView workbookViewId="0">
      <selection activeCell="I33" sqref="I33"/>
    </sheetView>
  </sheetViews>
  <sheetFormatPr defaultRowHeight="12.75"/>
  <sheetData>
    <row r="1" spans="1:34" s="68" customFormat="1" ht="56.25">
      <c r="A1" s="56" t="s">
        <v>524</v>
      </c>
      <c r="B1" s="57" t="s">
        <v>54</v>
      </c>
      <c r="C1" s="62" t="s">
        <v>51</v>
      </c>
      <c r="D1" s="61">
        <v>40701</v>
      </c>
      <c r="E1" s="61">
        <v>41066</v>
      </c>
      <c r="F1" s="57" t="s">
        <v>81</v>
      </c>
      <c r="G1" s="58">
        <v>900112</v>
      </c>
      <c r="H1" s="110">
        <v>30000</v>
      </c>
      <c r="I1" s="66">
        <v>2500</v>
      </c>
      <c r="J1" s="60" t="s">
        <v>27</v>
      </c>
      <c r="K1" s="59" t="s">
        <v>21</v>
      </c>
      <c r="L1" s="106" t="s">
        <v>47</v>
      </c>
      <c r="M1" s="59" t="s">
        <v>22</v>
      </c>
      <c r="N1" s="60" t="s">
        <v>364</v>
      </c>
      <c r="O1" s="59"/>
      <c r="P1" s="59"/>
      <c r="Q1" s="59"/>
      <c r="R1" s="63"/>
      <c r="S1" s="64">
        <v>40336</v>
      </c>
      <c r="T1" s="108">
        <v>40361</v>
      </c>
      <c r="U1" s="65">
        <v>40701</v>
      </c>
      <c r="V1" s="65">
        <v>40757</v>
      </c>
      <c r="W1" s="60"/>
      <c r="X1" s="60"/>
      <c r="Y1" s="60"/>
      <c r="Z1" s="60"/>
      <c r="AA1" s="60"/>
      <c r="AB1" s="62"/>
      <c r="AC1" s="67"/>
      <c r="AD1" s="67"/>
      <c r="AE1" s="67"/>
      <c r="AF1" s="67"/>
      <c r="AG1" s="67"/>
      <c r="AH1" s="67"/>
    </row>
    <row r="2" spans="1:34" s="68" customFormat="1" ht="33.75">
      <c r="A2" s="60" t="s">
        <v>513</v>
      </c>
      <c r="B2" s="57" t="s">
        <v>84</v>
      </c>
      <c r="C2" s="60" t="s">
        <v>85</v>
      </c>
      <c r="D2" s="61">
        <v>40900</v>
      </c>
      <c r="E2" s="61">
        <v>40967</v>
      </c>
      <c r="F2" s="57" t="s">
        <v>86</v>
      </c>
      <c r="G2" s="60">
        <v>900245</v>
      </c>
      <c r="H2" s="110">
        <v>51600</v>
      </c>
      <c r="I2" s="66">
        <v>8600</v>
      </c>
      <c r="J2" s="60" t="s">
        <v>87</v>
      </c>
      <c r="K2" s="59"/>
      <c r="L2" s="59"/>
      <c r="M2" s="59"/>
      <c r="N2" s="60" t="s">
        <v>349</v>
      </c>
      <c r="O2" s="59"/>
      <c r="P2" s="59"/>
      <c r="Q2" s="59"/>
      <c r="R2" s="109"/>
      <c r="S2" s="65">
        <v>40535</v>
      </c>
      <c r="T2" s="65">
        <v>40542</v>
      </c>
      <c r="U2" s="65">
        <v>40709</v>
      </c>
      <c r="V2" s="65">
        <v>40709</v>
      </c>
      <c r="W2" s="65">
        <v>40884</v>
      </c>
      <c r="X2" s="60"/>
      <c r="Y2" s="60"/>
      <c r="Z2" s="60"/>
      <c r="AA2" s="60"/>
      <c r="AB2" s="60"/>
      <c r="AC2" s="75"/>
      <c r="AD2" s="75"/>
      <c r="AE2" s="75"/>
      <c r="AF2" s="75"/>
      <c r="AG2" s="76"/>
      <c r="AH2" s="76"/>
    </row>
  </sheetData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F8" sqref="F8"/>
    </sheetView>
  </sheetViews>
  <sheetFormatPr defaultColWidth="48.85546875" defaultRowHeight="12.75"/>
  <cols>
    <col min="1" max="1" width="12.140625" style="37" bestFit="1" customWidth="1"/>
    <col min="2" max="2" width="30.140625" style="37" bestFit="1" customWidth="1"/>
    <col min="3" max="3" width="27.7109375" style="37" bestFit="1" customWidth="1"/>
    <col min="4" max="4" width="17.7109375" style="38" bestFit="1" customWidth="1"/>
  </cols>
  <sheetData>
    <row r="1" spans="1:4">
      <c r="A1" s="40" t="s">
        <v>12</v>
      </c>
      <c r="B1" s="43" t="s">
        <v>0</v>
      </c>
      <c r="C1" s="45" t="s">
        <v>2</v>
      </c>
      <c r="D1" s="43" t="s">
        <v>18</v>
      </c>
    </row>
    <row r="2" spans="1:4">
      <c r="A2" s="60" t="s">
        <v>513</v>
      </c>
      <c r="B2" s="57" t="s">
        <v>84</v>
      </c>
      <c r="C2" s="60" t="s">
        <v>85</v>
      </c>
      <c r="D2" s="60" t="s">
        <v>87</v>
      </c>
    </row>
    <row r="3" spans="1:4" ht="22.5">
      <c r="A3" s="69" t="s">
        <v>514</v>
      </c>
      <c r="B3" s="57" t="s">
        <v>92</v>
      </c>
      <c r="C3" s="60" t="s">
        <v>533</v>
      </c>
      <c r="D3" s="60" t="s">
        <v>173</v>
      </c>
    </row>
    <row r="4" spans="1:4" ht="22.5">
      <c r="A4" s="69" t="s">
        <v>515</v>
      </c>
      <c r="B4" s="57" t="s">
        <v>92</v>
      </c>
      <c r="C4" s="60" t="s">
        <v>534</v>
      </c>
      <c r="D4" s="60" t="s">
        <v>160</v>
      </c>
    </row>
    <row r="5" spans="1:4" ht="22.5">
      <c r="A5" s="69" t="s">
        <v>516</v>
      </c>
      <c r="B5" s="57" t="s">
        <v>92</v>
      </c>
      <c r="C5" s="60" t="s">
        <v>93</v>
      </c>
      <c r="D5" s="60" t="s">
        <v>169</v>
      </c>
    </row>
    <row r="6" spans="1:4">
      <c r="A6" s="69" t="s">
        <v>519</v>
      </c>
      <c r="B6" s="57" t="s">
        <v>19</v>
      </c>
      <c r="C6" s="60" t="s">
        <v>535</v>
      </c>
      <c r="D6" s="60" t="s">
        <v>440</v>
      </c>
    </row>
    <row r="7" spans="1:4" ht="22.5">
      <c r="A7" s="69" t="s">
        <v>521</v>
      </c>
      <c r="B7" s="57" t="s">
        <v>92</v>
      </c>
      <c r="C7" s="60" t="s">
        <v>532</v>
      </c>
      <c r="D7" s="60" t="s">
        <v>468</v>
      </c>
    </row>
    <row r="8" spans="1:4">
      <c r="A8" s="69" t="s">
        <v>522</v>
      </c>
      <c r="B8" s="57" t="s">
        <v>526</v>
      </c>
      <c r="C8" s="60" t="s">
        <v>480</v>
      </c>
      <c r="D8" s="60" t="s">
        <v>553</v>
      </c>
    </row>
    <row r="9" spans="1:4">
      <c r="A9" s="69" t="s">
        <v>527</v>
      </c>
      <c r="B9" s="57" t="s">
        <v>19</v>
      </c>
      <c r="C9" s="97" t="s">
        <v>549</v>
      </c>
      <c r="D9" s="60" t="s">
        <v>552</v>
      </c>
    </row>
    <row r="10" spans="1:4">
      <c r="A10" s="69" t="s">
        <v>528</v>
      </c>
      <c r="B10" s="57" t="s">
        <v>529</v>
      </c>
      <c r="C10" s="57" t="s">
        <v>537</v>
      </c>
      <c r="D10" s="60" t="s">
        <v>536</v>
      </c>
    </row>
    <row r="11" spans="1:4">
      <c r="A11" s="69" t="s">
        <v>530</v>
      </c>
      <c r="B11" s="57" t="s">
        <v>19</v>
      </c>
      <c r="C11" s="57" t="s">
        <v>538</v>
      </c>
      <c r="D11" s="60" t="s">
        <v>540</v>
      </c>
    </row>
    <row r="12" spans="1:4">
      <c r="A12" s="76"/>
      <c r="B12" s="76"/>
      <c r="C12" s="76"/>
      <c r="D12" s="77"/>
    </row>
    <row r="13" spans="1:4">
      <c r="A13" s="76"/>
      <c r="B13" s="76"/>
      <c r="C13" s="76"/>
      <c r="D13" s="77"/>
    </row>
    <row r="14" spans="1:4">
      <c r="A14" s="76"/>
      <c r="B14" s="76"/>
      <c r="C14" s="76"/>
      <c r="D14" s="77"/>
    </row>
    <row r="15" spans="1:4">
      <c r="A15" s="76"/>
      <c r="B15" s="76"/>
      <c r="C15" s="76"/>
      <c r="D15" s="77"/>
    </row>
    <row r="16" spans="1:4">
      <c r="A16" s="76"/>
      <c r="B16" s="76"/>
      <c r="C16" s="76"/>
      <c r="D16" s="77"/>
    </row>
    <row r="17" spans="1:4">
      <c r="A17" s="76"/>
      <c r="B17" s="76"/>
      <c r="C17" s="76"/>
      <c r="D17" s="77"/>
    </row>
    <row r="18" spans="1:4">
      <c r="A18" s="76"/>
      <c r="B18" s="76"/>
      <c r="C18" s="76"/>
      <c r="D18" s="77"/>
    </row>
    <row r="19" spans="1:4">
      <c r="A19" s="76"/>
      <c r="B19" s="76"/>
      <c r="C19" s="76"/>
      <c r="D19" s="77"/>
    </row>
    <row r="20" spans="1:4">
      <c r="A20" s="76"/>
      <c r="B20" s="76"/>
      <c r="C20" s="76"/>
      <c r="D20" s="77"/>
    </row>
    <row r="21" spans="1:4">
      <c r="A21" s="76"/>
      <c r="B21" s="76"/>
      <c r="C21" s="76"/>
      <c r="D21" s="77"/>
    </row>
    <row r="22" spans="1:4">
      <c r="A22" s="76"/>
      <c r="B22" s="76"/>
      <c r="C22" s="76"/>
      <c r="D22" s="77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F7" sqref="F7"/>
    </sheetView>
  </sheetViews>
  <sheetFormatPr defaultRowHeight="12.75"/>
  <cols>
    <col min="1" max="1" width="11.42578125" customWidth="1"/>
    <col min="2" max="2" width="32.140625" customWidth="1"/>
    <col min="3" max="3" width="21.85546875" customWidth="1"/>
    <col min="4" max="4" width="17.85546875" customWidth="1"/>
    <col min="5" max="5" width="13.5703125" customWidth="1"/>
    <col min="6" max="6" width="9.7109375" customWidth="1"/>
    <col min="8" max="8" width="11.42578125" customWidth="1"/>
    <col min="9" max="9" width="12.42578125" customWidth="1"/>
  </cols>
  <sheetData>
    <row r="1" spans="1:9">
      <c r="A1" s="35" t="s">
        <v>488</v>
      </c>
      <c r="B1" s="172" t="s">
        <v>0</v>
      </c>
      <c r="C1" s="125" t="s">
        <v>724</v>
      </c>
      <c r="D1" s="125" t="s">
        <v>725</v>
      </c>
      <c r="E1" s="125" t="s">
        <v>726</v>
      </c>
      <c r="F1" s="125" t="s">
        <v>723</v>
      </c>
      <c r="G1" s="125" t="s">
        <v>64</v>
      </c>
      <c r="I1" s="176" t="s">
        <v>729</v>
      </c>
    </row>
    <row r="2" spans="1:9" ht="22.5">
      <c r="A2" s="1" t="s">
        <v>514</v>
      </c>
      <c r="B2" s="131" t="s">
        <v>92</v>
      </c>
      <c r="C2" s="1" t="s">
        <v>533</v>
      </c>
      <c r="D2" s="173" t="s">
        <v>727</v>
      </c>
      <c r="E2" s="175">
        <v>41375</v>
      </c>
      <c r="F2" s="35">
        <v>32728</v>
      </c>
      <c r="G2" s="174">
        <v>1871.1</v>
      </c>
      <c r="H2" s="177" t="s">
        <v>728</v>
      </c>
    </row>
    <row r="3" spans="1:9" ht="22.5">
      <c r="A3" s="1" t="s">
        <v>515</v>
      </c>
      <c r="B3" s="131" t="s">
        <v>92</v>
      </c>
      <c r="C3" s="1" t="s">
        <v>534</v>
      </c>
      <c r="D3" s="173" t="s">
        <v>727</v>
      </c>
      <c r="E3" s="175">
        <v>41375</v>
      </c>
      <c r="F3" s="35">
        <v>32181</v>
      </c>
      <c r="G3" s="35">
        <v>592.98</v>
      </c>
      <c r="H3" t="s">
        <v>728</v>
      </c>
    </row>
    <row r="4" spans="1:9" ht="22.5">
      <c r="A4" s="1" t="s">
        <v>516</v>
      </c>
      <c r="B4" s="131" t="s">
        <v>92</v>
      </c>
      <c r="C4" s="1" t="s">
        <v>93</v>
      </c>
      <c r="D4" s="173" t="s">
        <v>727</v>
      </c>
      <c r="E4" s="175">
        <v>41375</v>
      </c>
      <c r="F4" s="35">
        <v>32179</v>
      </c>
      <c r="G4" s="174">
        <v>1052.58</v>
      </c>
      <c r="H4" s="177" t="s">
        <v>728</v>
      </c>
    </row>
    <row r="5" spans="1:9">
      <c r="A5" s="1" t="s">
        <v>517</v>
      </c>
      <c r="B5" s="131" t="s">
        <v>641</v>
      </c>
      <c r="C5" s="1" t="s">
        <v>543</v>
      </c>
      <c r="D5" s="173" t="s">
        <v>727</v>
      </c>
      <c r="E5" s="35"/>
      <c r="F5" s="35">
        <v>270</v>
      </c>
      <c r="G5" s="174">
        <v>10313.76</v>
      </c>
    </row>
    <row r="6" spans="1:9" ht="22.5">
      <c r="A6" s="1" t="s">
        <v>519</v>
      </c>
      <c r="B6" s="131" t="s">
        <v>585</v>
      </c>
      <c r="C6" s="1" t="s">
        <v>535</v>
      </c>
      <c r="D6" s="173" t="s">
        <v>727</v>
      </c>
      <c r="E6" s="175">
        <v>41375</v>
      </c>
      <c r="F6" s="35">
        <v>890</v>
      </c>
      <c r="G6" s="174">
        <v>6872.32</v>
      </c>
      <c r="H6" t="s">
        <v>728</v>
      </c>
    </row>
    <row r="7" spans="1:9" ht="22.5">
      <c r="A7" s="1" t="s">
        <v>521</v>
      </c>
      <c r="B7" s="131" t="s">
        <v>92</v>
      </c>
      <c r="C7" s="1" t="s">
        <v>532</v>
      </c>
      <c r="D7" s="179" t="s">
        <v>727</v>
      </c>
      <c r="E7" s="35"/>
      <c r="F7" s="35"/>
      <c r="G7" s="174">
        <v>2556.08</v>
      </c>
    </row>
    <row r="8" spans="1:9" ht="22.5">
      <c r="A8" s="1" t="s">
        <v>527</v>
      </c>
      <c r="B8" s="131" t="s">
        <v>585</v>
      </c>
      <c r="C8" s="131" t="s">
        <v>549</v>
      </c>
      <c r="D8" s="173" t="s">
        <v>727</v>
      </c>
      <c r="E8" s="175">
        <v>41375</v>
      </c>
      <c r="F8" s="35">
        <v>684</v>
      </c>
      <c r="G8" s="174">
        <v>1109.58</v>
      </c>
      <c r="H8" t="s">
        <v>728</v>
      </c>
    </row>
    <row r="9" spans="1:9">
      <c r="A9" s="1" t="s">
        <v>530</v>
      </c>
      <c r="B9" s="131" t="s">
        <v>659</v>
      </c>
      <c r="C9" s="131" t="s">
        <v>538</v>
      </c>
      <c r="D9" s="173" t="s">
        <v>727</v>
      </c>
      <c r="E9" s="35"/>
      <c r="F9" s="35">
        <v>329</v>
      </c>
      <c r="G9" s="174">
        <v>9188.48</v>
      </c>
    </row>
    <row r="10" spans="1:9" ht="22.5">
      <c r="A10" s="4" t="s">
        <v>591</v>
      </c>
      <c r="B10" s="1" t="s">
        <v>603</v>
      </c>
      <c r="C10" s="131" t="s">
        <v>651</v>
      </c>
      <c r="D10" s="173" t="s">
        <v>727</v>
      </c>
      <c r="E10" s="35"/>
      <c r="F10" s="35">
        <v>1092</v>
      </c>
      <c r="G10" s="174">
        <v>2650.92</v>
      </c>
    </row>
    <row r="12" spans="1:9">
      <c r="B12" s="178" t="s">
        <v>730</v>
      </c>
    </row>
    <row r="13" spans="1:9">
      <c r="A13" s="35" t="s">
        <v>488</v>
      </c>
      <c r="B13" s="172" t="s">
        <v>0</v>
      </c>
      <c r="C13" s="125" t="s">
        <v>724</v>
      </c>
      <c r="D13" s="125" t="s">
        <v>725</v>
      </c>
      <c r="E13" s="125" t="s">
        <v>726</v>
      </c>
      <c r="F13" s="125" t="s">
        <v>723</v>
      </c>
      <c r="G13" s="125" t="s">
        <v>64</v>
      </c>
    </row>
    <row r="14" spans="1:9" ht="22.5">
      <c r="A14" s="1" t="s">
        <v>514</v>
      </c>
      <c r="B14" s="131" t="s">
        <v>92</v>
      </c>
      <c r="C14" s="1" t="s">
        <v>533</v>
      </c>
      <c r="D14" s="173"/>
      <c r="E14" s="175"/>
      <c r="F14" s="35"/>
      <c r="G14" s="174"/>
    </row>
    <row r="15" spans="1:9" ht="22.5">
      <c r="A15" s="1" t="s">
        <v>515</v>
      </c>
      <c r="B15" s="131" t="s">
        <v>92</v>
      </c>
      <c r="C15" s="1" t="s">
        <v>534</v>
      </c>
      <c r="D15" s="173" t="s">
        <v>731</v>
      </c>
      <c r="E15" s="175"/>
      <c r="F15" s="35"/>
      <c r="G15" s="35"/>
    </row>
    <row r="16" spans="1:9" ht="22.5">
      <c r="A16" s="1" t="s">
        <v>516</v>
      </c>
      <c r="B16" s="131" t="s">
        <v>92</v>
      </c>
      <c r="C16" s="1" t="s">
        <v>93</v>
      </c>
      <c r="D16" s="173"/>
      <c r="E16" s="175"/>
      <c r="F16" s="35"/>
      <c r="G16" s="174"/>
    </row>
    <row r="17" spans="1:7">
      <c r="A17" s="1" t="s">
        <v>517</v>
      </c>
      <c r="B17" s="131" t="s">
        <v>641</v>
      </c>
      <c r="C17" s="1" t="s">
        <v>543</v>
      </c>
      <c r="D17" s="35"/>
      <c r="E17" s="35"/>
      <c r="F17" s="35"/>
      <c r="G17" s="35"/>
    </row>
    <row r="18" spans="1:7" ht="22.5">
      <c r="A18" s="1" t="s">
        <v>519</v>
      </c>
      <c r="B18" s="131" t="s">
        <v>585</v>
      </c>
      <c r="C18" s="1" t="s">
        <v>535</v>
      </c>
      <c r="D18" s="173"/>
      <c r="E18" s="175"/>
      <c r="F18" s="35"/>
      <c r="G18" s="174"/>
    </row>
    <row r="19" spans="1:7" ht="22.5">
      <c r="A19" s="1" t="s">
        <v>521</v>
      </c>
      <c r="B19" s="131" t="s">
        <v>92</v>
      </c>
      <c r="C19" s="1" t="s">
        <v>532</v>
      </c>
      <c r="D19" s="35"/>
      <c r="E19" s="35"/>
      <c r="F19" s="35"/>
      <c r="G19" s="35"/>
    </row>
    <row r="20" spans="1:7" ht="22.5">
      <c r="A20" s="1" t="s">
        <v>527</v>
      </c>
      <c r="B20" s="131" t="s">
        <v>585</v>
      </c>
      <c r="C20" s="131" t="s">
        <v>549</v>
      </c>
      <c r="D20" s="173"/>
      <c r="E20" s="175"/>
      <c r="F20" s="35"/>
      <c r="G20" s="174"/>
    </row>
    <row r="21" spans="1:7">
      <c r="A21" s="1" t="s">
        <v>530</v>
      </c>
      <c r="B21" s="131" t="s">
        <v>659</v>
      </c>
      <c r="C21" s="131" t="s">
        <v>538</v>
      </c>
      <c r="D21" s="35"/>
      <c r="E21" s="35"/>
      <c r="F21" s="35"/>
      <c r="G21" s="35"/>
    </row>
    <row r="22" spans="1:7" ht="22.5">
      <c r="A22" s="4" t="s">
        <v>591</v>
      </c>
      <c r="B22" s="1" t="s">
        <v>603</v>
      </c>
      <c r="C22" s="131" t="s">
        <v>651</v>
      </c>
      <c r="D22" s="35"/>
      <c r="E22" s="35"/>
      <c r="F22" s="35"/>
      <c r="G22" s="35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G13" sqref="G13"/>
    </sheetView>
  </sheetViews>
  <sheetFormatPr defaultRowHeight="12.75"/>
  <cols>
    <col min="1" max="1" width="14.140625" customWidth="1"/>
    <col min="2" max="2" width="29.7109375" customWidth="1"/>
    <col min="3" max="3" width="31.85546875" customWidth="1"/>
  </cols>
  <sheetData>
    <row r="1" spans="1:5">
      <c r="A1" s="19" t="s">
        <v>12</v>
      </c>
      <c r="B1" s="13" t="s">
        <v>0</v>
      </c>
      <c r="C1" s="14" t="s">
        <v>2</v>
      </c>
      <c r="D1" s="227" t="s">
        <v>487</v>
      </c>
      <c r="E1" s="228"/>
    </row>
    <row r="2" spans="1:5">
      <c r="A2" s="2" t="s">
        <v>509</v>
      </c>
      <c r="B2" s="131" t="s">
        <v>65</v>
      </c>
      <c r="C2" s="147" t="s">
        <v>642</v>
      </c>
      <c r="D2" s="5">
        <v>41272</v>
      </c>
      <c r="E2" s="5">
        <v>41636</v>
      </c>
    </row>
    <row r="3" spans="1:5">
      <c r="A3" s="2" t="s">
        <v>509</v>
      </c>
      <c r="B3" s="131" t="s">
        <v>16</v>
      </c>
      <c r="C3" s="147" t="s">
        <v>643</v>
      </c>
      <c r="D3" s="5">
        <v>41292</v>
      </c>
      <c r="E3" s="5">
        <v>41653</v>
      </c>
    </row>
    <row r="4" spans="1:5">
      <c r="A4" s="2" t="s">
        <v>510</v>
      </c>
      <c r="B4" s="131" t="s">
        <v>23</v>
      </c>
      <c r="C4" s="147" t="s">
        <v>644</v>
      </c>
      <c r="D4" s="5">
        <v>41275</v>
      </c>
      <c r="E4" s="5">
        <v>41639</v>
      </c>
    </row>
    <row r="5" spans="1:5">
      <c r="A5" s="2" t="s">
        <v>511</v>
      </c>
      <c r="B5" s="131" t="s">
        <v>25</v>
      </c>
      <c r="C5" s="147" t="s">
        <v>25</v>
      </c>
      <c r="D5" s="5">
        <v>41100</v>
      </c>
      <c r="E5" s="5">
        <v>41464</v>
      </c>
    </row>
    <row r="6" spans="1:5">
      <c r="A6" s="2" t="s">
        <v>567</v>
      </c>
      <c r="B6" s="131" t="s">
        <v>367</v>
      </c>
      <c r="C6" s="147" t="s">
        <v>645</v>
      </c>
      <c r="D6" s="5"/>
      <c r="E6" s="5"/>
    </row>
    <row r="7" spans="1:5">
      <c r="A7" s="2" t="s">
        <v>512</v>
      </c>
      <c r="B7" s="131" t="s">
        <v>33</v>
      </c>
      <c r="C7" s="147" t="s">
        <v>646</v>
      </c>
      <c r="D7" s="5">
        <v>40330</v>
      </c>
      <c r="E7" s="5">
        <v>41425</v>
      </c>
    </row>
    <row r="8" spans="1:5" ht="31.5" customHeight="1">
      <c r="A8" s="1" t="s">
        <v>514</v>
      </c>
      <c r="B8" s="131" t="s">
        <v>92</v>
      </c>
      <c r="C8" s="1" t="s">
        <v>533</v>
      </c>
      <c r="D8" s="5">
        <v>41042</v>
      </c>
      <c r="E8" s="5">
        <v>41406</v>
      </c>
    </row>
    <row r="9" spans="1:5" ht="33" customHeight="1">
      <c r="A9" s="1" t="s">
        <v>515</v>
      </c>
      <c r="B9" s="131" t="s">
        <v>92</v>
      </c>
      <c r="C9" s="1" t="s">
        <v>534</v>
      </c>
      <c r="D9" s="5">
        <v>41042</v>
      </c>
      <c r="E9" s="5">
        <v>41406</v>
      </c>
    </row>
    <row r="10" spans="1:5" ht="31.5" customHeight="1">
      <c r="A10" s="1" t="s">
        <v>516</v>
      </c>
      <c r="B10" s="131" t="s">
        <v>92</v>
      </c>
      <c r="C10" s="1" t="s">
        <v>93</v>
      </c>
      <c r="D10" s="5">
        <v>41042</v>
      </c>
      <c r="E10" s="5">
        <v>41406</v>
      </c>
    </row>
    <row r="11" spans="1:5" ht="29.25" customHeight="1">
      <c r="A11" s="1" t="s">
        <v>517</v>
      </c>
      <c r="B11" s="131" t="s">
        <v>641</v>
      </c>
      <c r="C11" s="1" t="s">
        <v>543</v>
      </c>
      <c r="D11" s="5">
        <v>41122</v>
      </c>
      <c r="E11" s="5">
        <v>41486</v>
      </c>
    </row>
    <row r="12" spans="1:5">
      <c r="A12" s="1" t="s">
        <v>518</v>
      </c>
      <c r="B12" s="131" t="s">
        <v>583</v>
      </c>
      <c r="C12" s="1" t="s">
        <v>647</v>
      </c>
      <c r="D12" s="5">
        <v>41087</v>
      </c>
      <c r="E12" s="5">
        <v>41451</v>
      </c>
    </row>
    <row r="13" spans="1:5" ht="31.5" customHeight="1">
      <c r="A13" s="1" t="s">
        <v>519</v>
      </c>
      <c r="B13" s="131" t="s">
        <v>585</v>
      </c>
      <c r="C13" s="1" t="s">
        <v>535</v>
      </c>
      <c r="D13" s="5">
        <v>41183</v>
      </c>
      <c r="E13" s="5">
        <v>41547</v>
      </c>
    </row>
    <row r="14" spans="1:5">
      <c r="A14" s="1" t="s">
        <v>520</v>
      </c>
      <c r="B14" s="131" t="s">
        <v>584</v>
      </c>
      <c r="C14" s="1" t="s">
        <v>648</v>
      </c>
      <c r="D14" s="5">
        <v>41185</v>
      </c>
      <c r="E14" s="5">
        <v>41549</v>
      </c>
    </row>
    <row r="15" spans="1:5" ht="22.5">
      <c r="A15" s="1" t="s">
        <v>521</v>
      </c>
      <c r="B15" s="131" t="s">
        <v>92</v>
      </c>
      <c r="C15" s="1" t="s">
        <v>532</v>
      </c>
      <c r="D15" s="5">
        <v>41214</v>
      </c>
      <c r="E15" s="5">
        <v>41578</v>
      </c>
    </row>
    <row r="16" spans="1:5" ht="22.5">
      <c r="A16" s="1" t="s">
        <v>527</v>
      </c>
      <c r="B16" s="131" t="s">
        <v>585</v>
      </c>
      <c r="C16" s="131" t="s">
        <v>549</v>
      </c>
      <c r="D16" s="5">
        <v>41244</v>
      </c>
      <c r="E16" s="5">
        <v>41608</v>
      </c>
    </row>
    <row r="17" spans="1:5">
      <c r="A17" s="1" t="s">
        <v>530</v>
      </c>
      <c r="B17" s="131" t="s">
        <v>659</v>
      </c>
      <c r="C17" s="131" t="s">
        <v>538</v>
      </c>
      <c r="D17" s="5">
        <v>41275</v>
      </c>
      <c r="E17" s="5">
        <v>41639</v>
      </c>
    </row>
    <row r="18" spans="1:5">
      <c r="A18" s="4" t="s">
        <v>560</v>
      </c>
      <c r="B18" s="1" t="s">
        <v>586</v>
      </c>
      <c r="C18" s="1" t="s">
        <v>649</v>
      </c>
      <c r="D18" s="5">
        <v>41275</v>
      </c>
      <c r="E18" s="5">
        <v>41639</v>
      </c>
    </row>
    <row r="19" spans="1:5">
      <c r="A19" s="4" t="s">
        <v>590</v>
      </c>
      <c r="B19" s="1" t="s">
        <v>601</v>
      </c>
      <c r="C19" s="1" t="s">
        <v>650</v>
      </c>
      <c r="D19" s="5">
        <v>41093</v>
      </c>
      <c r="E19" s="5">
        <v>41457</v>
      </c>
    </row>
    <row r="20" spans="1:5" ht="33" customHeight="1">
      <c r="A20" s="4" t="s">
        <v>591</v>
      </c>
      <c r="B20" s="1" t="s">
        <v>603</v>
      </c>
      <c r="C20" s="131" t="s">
        <v>651</v>
      </c>
      <c r="D20" s="5">
        <v>41244</v>
      </c>
      <c r="E20" s="5">
        <v>41608</v>
      </c>
    </row>
    <row r="21" spans="1:5" ht="37.5" customHeight="1">
      <c r="A21" s="4" t="s">
        <v>592</v>
      </c>
      <c r="B21" s="131" t="s">
        <v>602</v>
      </c>
      <c r="C21" s="131" t="s">
        <v>652</v>
      </c>
      <c r="D21" s="5">
        <v>41246</v>
      </c>
      <c r="E21" s="5">
        <v>41610</v>
      </c>
    </row>
    <row r="22" spans="1:5" ht="27" customHeight="1">
      <c r="A22" s="4" t="s">
        <v>593</v>
      </c>
      <c r="B22" s="1" t="s">
        <v>604</v>
      </c>
      <c r="C22" s="131" t="s">
        <v>653</v>
      </c>
      <c r="D22" s="5">
        <v>41236</v>
      </c>
      <c r="E22" s="5">
        <v>41476</v>
      </c>
    </row>
    <row r="23" spans="1:5" ht="27" customHeight="1">
      <c r="A23" s="4" t="s">
        <v>594</v>
      </c>
      <c r="B23" s="1" t="s">
        <v>604</v>
      </c>
      <c r="C23" s="131" t="s">
        <v>654</v>
      </c>
      <c r="D23" s="5">
        <v>41236</v>
      </c>
      <c r="E23" s="5">
        <v>41416</v>
      </c>
    </row>
    <row r="24" spans="1:5" ht="35.25" customHeight="1">
      <c r="A24" s="4" t="s">
        <v>595</v>
      </c>
      <c r="B24" s="1" t="s">
        <v>605</v>
      </c>
      <c r="C24" s="131" t="s">
        <v>655</v>
      </c>
      <c r="D24" s="5">
        <v>41275</v>
      </c>
      <c r="E24" s="5">
        <v>41639</v>
      </c>
    </row>
    <row r="25" spans="1:5">
      <c r="A25" s="4" t="s">
        <v>596</v>
      </c>
      <c r="B25" s="1" t="s">
        <v>606</v>
      </c>
      <c r="C25" s="131" t="s">
        <v>656</v>
      </c>
      <c r="D25" s="5">
        <v>41275</v>
      </c>
      <c r="E25" s="5">
        <v>41639</v>
      </c>
    </row>
    <row r="26" spans="1:5">
      <c r="A26" s="4" t="s">
        <v>597</v>
      </c>
      <c r="B26" s="1" t="s">
        <v>33</v>
      </c>
      <c r="C26" s="1" t="s">
        <v>646</v>
      </c>
      <c r="D26" s="5"/>
      <c r="E26" s="5"/>
    </row>
    <row r="27" spans="1:5">
      <c r="A27" s="4" t="s">
        <v>598</v>
      </c>
      <c r="B27" s="1" t="s">
        <v>607</v>
      </c>
      <c r="C27" s="1" t="s">
        <v>657</v>
      </c>
      <c r="D27" s="5">
        <v>41334</v>
      </c>
      <c r="E27" s="5">
        <v>41639</v>
      </c>
    </row>
    <row r="28" spans="1:5" ht="25.5" customHeight="1">
      <c r="A28" s="4" t="s">
        <v>599</v>
      </c>
      <c r="B28" s="131" t="s">
        <v>585</v>
      </c>
      <c r="C28" s="1" t="s">
        <v>658</v>
      </c>
      <c r="D28" s="5">
        <v>41334</v>
      </c>
      <c r="E28" s="5">
        <v>41698</v>
      </c>
    </row>
    <row r="29" spans="1:5" ht="36" customHeight="1">
      <c r="A29" s="4" t="s">
        <v>600</v>
      </c>
      <c r="B29" s="1" t="s">
        <v>603</v>
      </c>
      <c r="C29" s="131" t="s">
        <v>651</v>
      </c>
      <c r="D29" s="5">
        <v>41365</v>
      </c>
      <c r="E29" s="5">
        <v>41364</v>
      </c>
    </row>
  </sheetData>
  <mergeCells count="1">
    <mergeCell ref="D1:E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CONTRATROS VIGENTES 2013</vt:lpstr>
      <vt:lpstr>FISCAIS</vt:lpstr>
      <vt:lpstr>CRONOGRAMA</vt:lpstr>
      <vt:lpstr>REGISTO DE PREÇOS VIGENTES</vt:lpstr>
      <vt:lpstr>Fiscais Inativos</vt:lpstr>
      <vt:lpstr>Contratos Inativos</vt:lpstr>
      <vt:lpstr>Plan1</vt:lpstr>
      <vt:lpstr>REPACTUAÇÃO</vt:lpstr>
      <vt:lpstr>Plan5</vt:lpstr>
      <vt:lpstr>VALORES</vt:lpstr>
    </vt:vector>
  </TitlesOfParts>
  <Company>Lab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</dc:creator>
  <cp:lastModifiedBy>cristina</cp:lastModifiedBy>
  <cp:lastPrinted>2013-08-26T17:09:30Z</cp:lastPrinted>
  <dcterms:created xsi:type="dcterms:W3CDTF">2010-02-11T15:21:59Z</dcterms:created>
  <dcterms:modified xsi:type="dcterms:W3CDTF">2013-12-10T12:37:47Z</dcterms:modified>
</cp:coreProperties>
</file>